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drawings/drawing4.xml" ContentType="application/vnd.openxmlformats-officedocument.drawing+xml"/>
  <Override PartName="/xl/drawings/drawing3.xml" ContentType="application/vnd.openxmlformats-officedocument.drawing+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1.xml" ContentType="application/vnd.openxmlformats-officedocument.drawing+xml"/>
  <Override PartName="/xl/sharedStrings.xml" ContentType="application/vnd.openxmlformats-officedocument.spreadsheetml.sharedStrings+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drawings/drawing2.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taylorm\Documents\05791.004.023-Cabot-Perimeter-Air-Monitoring\Air-Sampling-Results\3-26-2020-Results\"/>
    </mc:Choice>
  </mc:AlternateContent>
  <bookViews>
    <workbookView xWindow="0" yWindow="0" windowWidth="20496" windowHeight="7152" activeTab="1"/>
  </bookViews>
  <sheets>
    <sheet name="Analytical_Data" sheetId="1" r:id="rId1"/>
    <sheet name="Background-Comparison" sheetId="20" r:id="rId2"/>
    <sheet name="Map" sheetId="3" r:id="rId3"/>
    <sheet name="Sampling_Log" sheetId="5" r:id="rId4"/>
    <sheet name="PID-Sept-2019" sheetId="10" r:id="rId5"/>
    <sheet name="PID-Oct-2019" sheetId="11" r:id="rId6"/>
    <sheet name="PID-Nov-2019" sheetId="13" r:id="rId7"/>
    <sheet name="PID-Dec-2019" sheetId="15" r:id="rId8"/>
    <sheet name="PID-Feb-2020 (2)" sheetId="19" r:id="rId9"/>
    <sheet name="PID-Jan-2020" sheetId="16" r:id="rId10"/>
    <sheet name="PID-Feb-2020" sheetId="17" r:id="rId11"/>
    <sheet name="PID-Mar-2020" sheetId="18" r:id="rId12"/>
    <sheet name="AIr-Sample-Map" sheetId="12" r:id="rId13"/>
    <sheet name="Gradient_(2019)_Action_Levels" sheetId="14" r:id="rId14"/>
    <sheet name="Air_Monitoring_Approach" sheetId="8" r:id="rId15"/>
  </sheets>
  <definedNames>
    <definedName name="_xlnm.Print_Area" localSheetId="0">Analytical_Data!$A$1:$EP$38</definedName>
    <definedName name="_xlnm.Print_Area" localSheetId="1">'Background-Comparison'!$A$1:$EP$38</definedName>
    <definedName name="_xlnm.Print_Titles" localSheetId="0">Analytical_Data!$A:$D</definedName>
    <definedName name="_xlnm.Print_Titles" localSheetId="1">'Background-Comparison'!$A:$D</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P15" i="20" l="1"/>
  <c r="EO15" i="20"/>
  <c r="EN15" i="20"/>
  <c r="EM15" i="20"/>
  <c r="EL15" i="20"/>
  <c r="EK15" i="20"/>
  <c r="EJ15" i="20"/>
  <c r="EF15" i="20"/>
  <c r="EC15" i="20"/>
  <c r="EB15" i="20"/>
  <c r="EA15" i="20"/>
  <c r="DY15" i="20"/>
  <c r="DX15" i="20"/>
  <c r="DW15" i="20"/>
  <c r="DV15" i="20"/>
  <c r="DU15" i="20"/>
  <c r="DT15" i="20"/>
  <c r="DS15" i="20"/>
  <c r="DR15" i="20"/>
  <c r="DP15" i="20"/>
  <c r="DN15" i="20"/>
  <c r="DL15" i="20"/>
  <c r="DK15" i="20"/>
  <c r="DJ15" i="20"/>
  <c r="DI15" i="20"/>
  <c r="DH15" i="20"/>
  <c r="DG15" i="20"/>
  <c r="DF15" i="20"/>
  <c r="DE15" i="20"/>
  <c r="DD15" i="20"/>
  <c r="DC15" i="20"/>
  <c r="DB15" i="20"/>
  <c r="DA15" i="20"/>
  <c r="CZ15" i="20"/>
  <c r="CY15" i="20"/>
  <c r="CX15" i="20"/>
  <c r="CW15" i="20"/>
  <c r="CV15" i="20"/>
  <c r="CU15" i="20"/>
  <c r="CT15" i="20"/>
  <c r="CR15" i="20"/>
  <c r="CQ15" i="20"/>
  <c r="CP15" i="20"/>
  <c r="CO15" i="20"/>
  <c r="CN15" i="20"/>
  <c r="CM15" i="20"/>
  <c r="CL15" i="20"/>
  <c r="CK15" i="20"/>
  <c r="CJ15" i="20"/>
  <c r="CH15" i="20"/>
  <c r="CE15" i="20"/>
  <c r="CB15" i="20"/>
  <c r="CA15" i="20"/>
  <c r="BZ15" i="20"/>
  <c r="BY15" i="20"/>
  <c r="BX15" i="20"/>
  <c r="BW15" i="20"/>
  <c r="BV15" i="20"/>
  <c r="BU15" i="20"/>
  <c r="BT15" i="20"/>
  <c r="BR15" i="20"/>
  <c r="BP15" i="20"/>
  <c r="BO15" i="20"/>
  <c r="BM15" i="20"/>
  <c r="BL15" i="20"/>
  <c r="BK15" i="20"/>
  <c r="BJ15" i="20"/>
  <c r="BI15" i="20"/>
  <c r="BH15" i="20"/>
  <c r="BG15" i="20"/>
  <c r="BF15" i="20"/>
  <c r="BE15" i="20"/>
  <c r="BA15" i="20"/>
  <c r="AX15" i="20"/>
  <c r="AW15" i="20"/>
  <c r="AV15" i="20"/>
  <c r="AS15" i="20"/>
  <c r="AQ15" i="20"/>
  <c r="AP15" i="20"/>
  <c r="AO15" i="20"/>
  <c r="AN15" i="20"/>
  <c r="AM15" i="20"/>
  <c r="AL15" i="20"/>
  <c r="AK15" i="20"/>
  <c r="AJ15" i="20"/>
  <c r="AI15" i="20"/>
  <c r="AH15" i="20"/>
  <c r="AD15" i="20"/>
  <c r="AC15" i="20"/>
  <c r="AB15" i="20"/>
  <c r="AA15" i="20"/>
  <c r="Z15" i="20"/>
  <c r="Y15" i="20"/>
  <c r="X15" i="20"/>
  <c r="T15" i="20"/>
  <c r="Q15" i="20"/>
  <c r="P15" i="20"/>
  <c r="O15" i="20"/>
  <c r="N15" i="20"/>
  <c r="M15" i="20"/>
  <c r="L15" i="20"/>
  <c r="K15" i="20"/>
  <c r="I15" i="20"/>
  <c r="H15" i="20"/>
  <c r="G15" i="20"/>
  <c r="F15" i="20"/>
  <c r="E15" i="20"/>
  <c r="EO15" i="1" l="1"/>
  <c r="EB15" i="1"/>
  <c r="DJ15" i="1"/>
  <c r="CU15" i="1"/>
  <c r="BO15" i="1"/>
  <c r="AW15" i="1"/>
  <c r="AH15" i="1"/>
  <c r="EN15" i="1" l="1"/>
  <c r="EA15" i="1"/>
  <c r="DI15" i="1"/>
  <c r="CT15" i="1"/>
  <c r="AV15" i="1"/>
  <c r="EM15" i="1" l="1"/>
  <c r="DH15" i="1"/>
  <c r="CB15" i="1"/>
  <c r="BM15" i="1"/>
  <c r="Q15" i="1" l="1"/>
  <c r="EL15" i="1" l="1"/>
  <c r="DY15" i="1"/>
  <c r="DG15" i="1"/>
  <c r="CR15" i="1"/>
  <c r="CA15" i="1"/>
  <c r="BL15" i="1"/>
  <c r="P15" i="1"/>
  <c r="DX15" i="1" l="1"/>
  <c r="DF15" i="1"/>
  <c r="CQ15" i="1"/>
  <c r="BZ15" i="1"/>
  <c r="BK15" i="1"/>
  <c r="AS15" i="1"/>
  <c r="O15" i="1"/>
  <c r="AD15" i="1"/>
  <c r="DW15" i="1" l="1"/>
  <c r="DE15" i="1"/>
  <c r="CP15" i="1"/>
  <c r="BY15" i="1"/>
  <c r="BJ15" i="1"/>
  <c r="AC15" i="1"/>
  <c r="N15" i="1"/>
  <c r="M15" i="1" l="1"/>
  <c r="CO15" i="1"/>
  <c r="DV15" i="1"/>
  <c r="DD15" i="1"/>
  <c r="BX15" i="1"/>
  <c r="BI15" i="1"/>
  <c r="AQ15" i="1"/>
  <c r="AB15" i="1"/>
  <c r="EK15" i="1" l="1"/>
  <c r="DU15" i="1"/>
  <c r="DC15" i="1"/>
  <c r="CN15" i="1"/>
  <c r="BW15" i="1"/>
  <c r="BH15" i="1"/>
  <c r="AP15" i="1"/>
  <c r="AA15" i="1"/>
  <c r="L15" i="1"/>
  <c r="DT15" i="1" l="1"/>
  <c r="DB15" i="1"/>
  <c r="CM15" i="1"/>
  <c r="BV15" i="1"/>
  <c r="BG15" i="1"/>
  <c r="AO15" i="1"/>
  <c r="Z15" i="1"/>
  <c r="K15" i="1"/>
  <c r="EJ15" i="1" l="1"/>
  <c r="DS15" i="1"/>
  <c r="DA15" i="1"/>
  <c r="CL15" i="1"/>
  <c r="BU15" i="1"/>
  <c r="BF15" i="1"/>
  <c r="AN15" i="1"/>
  <c r="Y15" i="1"/>
  <c r="DR15" i="1" l="1"/>
  <c r="CZ15" i="1"/>
  <c r="CK15" i="1"/>
  <c r="BT15" i="1"/>
  <c r="BE15" i="1"/>
  <c r="AM15" i="1"/>
  <c r="X15" i="1"/>
  <c r="I15" i="1"/>
  <c r="EP15" i="1" l="1"/>
  <c r="EF15" i="1" l="1"/>
  <c r="DP15" i="1"/>
  <c r="CY15" i="1"/>
  <c r="CJ15" i="1"/>
  <c r="AL15" i="1"/>
  <c r="H15" i="1"/>
  <c r="DN15" i="1" l="1"/>
  <c r="CX15" i="1"/>
  <c r="CH15" i="1"/>
  <c r="BR15" i="1"/>
  <c r="BA15" i="1"/>
  <c r="AK15" i="1"/>
  <c r="G15" i="1"/>
  <c r="DL15" i="1" l="1"/>
  <c r="CW15" i="1"/>
  <c r="AJ15" i="1"/>
  <c r="F15" i="1"/>
  <c r="EC15" i="1" l="1"/>
  <c r="DK15" i="1"/>
  <c r="CV15" i="1"/>
  <c r="CE15" i="1"/>
  <c r="BP15" i="1"/>
  <c r="AX15" i="1"/>
  <c r="AI15" i="1" l="1"/>
  <c r="T15" i="1"/>
  <c r="E15" i="1"/>
</calcChain>
</file>

<file path=xl/sharedStrings.xml><?xml version="1.0" encoding="utf-8"?>
<sst xmlns="http://schemas.openxmlformats.org/spreadsheetml/2006/main" count="4141" uniqueCount="498">
  <si>
    <t>Analytes</t>
  </si>
  <si>
    <t>AQM 1</t>
  </si>
  <si>
    <t>AQM 2</t>
  </si>
  <si>
    <t>AQM 3</t>
  </si>
  <si>
    <t>AQM 4</t>
  </si>
  <si>
    <t>AQM 5</t>
  </si>
  <si>
    <t>AQM 6</t>
  </si>
  <si>
    <t>AQM 7</t>
  </si>
  <si>
    <t>AQM 8</t>
  </si>
  <si>
    <t>AQM 88 (Duplicate)</t>
  </si>
  <si>
    <t>Notes:</t>
  </si>
  <si>
    <t>Acetone</t>
  </si>
  <si>
    <t>Methyl Ethyl Ketone</t>
  </si>
  <si>
    <t>Benzene</t>
  </si>
  <si>
    <t>m,p Xylene</t>
  </si>
  <si>
    <t>o Xylene</t>
  </si>
  <si>
    <t>Total Xylenes</t>
  </si>
  <si>
    <r>
      <rPr>
        <sz val="11"/>
        <color theme="1"/>
        <rFont val="Calibri"/>
        <family val="2"/>
      </rPr>
      <t>µ</t>
    </r>
    <r>
      <rPr>
        <sz val="11"/>
        <color theme="1"/>
        <rFont val="Calibri"/>
        <family val="2"/>
        <scheme val="minor"/>
      </rPr>
      <t>g/m</t>
    </r>
    <r>
      <rPr>
        <vertAlign val="superscript"/>
        <sz val="11"/>
        <color theme="1"/>
        <rFont val="Calibri"/>
        <family val="2"/>
        <scheme val="minor"/>
      </rPr>
      <t>3</t>
    </r>
  </si>
  <si>
    <t>Toluene</t>
  </si>
  <si>
    <t>2.3J</t>
  </si>
  <si>
    <t>1.7J</t>
  </si>
  <si>
    <t>1.6J</t>
  </si>
  <si>
    <t>2.2J</t>
  </si>
  <si>
    <t>1.9J</t>
  </si>
  <si>
    <t>ND</t>
  </si>
  <si>
    <t>Camphor</t>
  </si>
  <si>
    <t>ND: Compound not detected in the sample.</t>
  </si>
  <si>
    <t>0.58J</t>
  </si>
  <si>
    <t>J:  Indicates an estimated concentration that is below the laboratory reporting limit for the indicated compound</t>
  </si>
  <si>
    <t>Cabot Carbon Superfund Site Gainesville, FL</t>
  </si>
  <si>
    <t>2.1J</t>
  </si>
  <si>
    <t>0.15J</t>
  </si>
  <si>
    <t>0.063J</t>
  </si>
  <si>
    <t>0.315J</t>
  </si>
  <si>
    <t>0.095J</t>
  </si>
  <si>
    <t>0.22J</t>
  </si>
  <si>
    <t>0.14J</t>
  </si>
  <si>
    <t>0.29J</t>
  </si>
  <si>
    <t>0.054J</t>
  </si>
  <si>
    <t>0.087J</t>
  </si>
  <si>
    <t>0.307J</t>
  </si>
  <si>
    <t>0.073J</t>
  </si>
  <si>
    <t>0.12J</t>
  </si>
  <si>
    <t>0.41J</t>
  </si>
  <si>
    <t>0.25J</t>
  </si>
  <si>
    <t>0.11J</t>
  </si>
  <si>
    <t>0.17J</t>
  </si>
  <si>
    <t>1.5J</t>
  </si>
  <si>
    <t>&lt;5.7</t>
  </si>
  <si>
    <t>NA</t>
  </si>
  <si>
    <t>NA: Indicates not analyzed</t>
  </si>
  <si>
    <t>&lt;5.2</t>
  </si>
  <si>
    <t>&lt;5.9</t>
  </si>
  <si>
    <t>&lt;5.6</t>
  </si>
  <si>
    <t>&lt;6.0</t>
  </si>
  <si>
    <t>&lt;5.0</t>
  </si>
  <si>
    <t>Alpha Pinene (2-pinene)</t>
  </si>
  <si>
    <t>Beta Pinene (Nopinene)</t>
  </si>
  <si>
    <t>3-Carene (Isodiprene)</t>
  </si>
  <si>
    <t>Sampling Station</t>
  </si>
  <si>
    <t>Date of Collection</t>
  </si>
  <si>
    <t>Sampling Device</t>
  </si>
  <si>
    <t>SUMMA Canister</t>
  </si>
  <si>
    <t>Charcoal Tube</t>
  </si>
  <si>
    <t>&lt;21</t>
  </si>
  <si>
    <t>&lt;22</t>
  </si>
  <si>
    <t>Charcoal tube samples were collected in glass tubes using personal air sampling pumps and analyzed by NIOSH Method 1552</t>
  </si>
  <si>
    <t xml:space="preserve">Samples were collected using an 8 -hour sample duration. </t>
  </si>
  <si>
    <t>D-Limonene (Limonene)</t>
  </si>
  <si>
    <t>Summary of Perimeter Air Monitoring Results</t>
  </si>
  <si>
    <t>Field Blank (FB)</t>
  </si>
  <si>
    <r>
      <t>Action Level (</t>
    </r>
    <r>
      <rPr>
        <b/>
        <sz val="11"/>
        <color theme="1"/>
        <rFont val="Calibri"/>
        <family val="2"/>
      </rPr>
      <t>µ</t>
    </r>
    <r>
      <rPr>
        <b/>
        <sz val="11"/>
        <color theme="1"/>
        <rFont val="Calibri"/>
        <family val="2"/>
        <scheme val="minor"/>
      </rPr>
      <t>g/m</t>
    </r>
    <r>
      <rPr>
        <b/>
        <vertAlign val="superscript"/>
        <sz val="11"/>
        <color theme="1"/>
        <rFont val="Calibri"/>
        <family val="2"/>
        <scheme val="minor"/>
      </rPr>
      <t>3</t>
    </r>
    <r>
      <rPr>
        <b/>
        <sz val="11"/>
        <color theme="1"/>
        <rFont val="Calibri"/>
        <family val="2"/>
        <scheme val="minor"/>
      </rPr>
      <t>)
See Gradient (2019)</t>
    </r>
  </si>
  <si>
    <r>
      <t>Background Level (</t>
    </r>
    <r>
      <rPr>
        <b/>
        <sz val="11"/>
        <color theme="1"/>
        <rFont val="Calibri"/>
        <family val="2"/>
      </rPr>
      <t>µ</t>
    </r>
    <r>
      <rPr>
        <b/>
        <sz val="11"/>
        <color theme="1"/>
        <rFont val="Calibri"/>
        <family val="2"/>
        <scheme val="minor"/>
      </rPr>
      <t>g/m</t>
    </r>
    <r>
      <rPr>
        <b/>
        <vertAlign val="superscript"/>
        <sz val="11"/>
        <color theme="1"/>
        <rFont val="Calibri"/>
        <family val="2"/>
        <scheme val="minor"/>
      </rPr>
      <t>3</t>
    </r>
    <r>
      <rPr>
        <b/>
        <sz val="11"/>
        <color theme="1"/>
        <rFont val="Calibri"/>
        <family val="2"/>
        <scheme val="minor"/>
      </rPr>
      <t>)
See Gradient (2019)</t>
    </r>
  </si>
  <si>
    <t>Not Reported</t>
  </si>
  <si>
    <t>1.8J</t>
  </si>
  <si>
    <t>0.21J</t>
  </si>
  <si>
    <t>0.18J</t>
  </si>
  <si>
    <t>0.067J</t>
  </si>
  <si>
    <t>0.34J</t>
  </si>
  <si>
    <t>0.096J</t>
  </si>
  <si>
    <t>1.3J</t>
  </si>
  <si>
    <t>0.19J</t>
  </si>
  <si>
    <t>1.4J</t>
  </si>
  <si>
    <t>2.0J</t>
  </si>
  <si>
    <t>&lt;3.8</t>
  </si>
  <si>
    <t>&lt;7.3</t>
  </si>
  <si>
    <t>&lt;4.6</t>
  </si>
  <si>
    <t>&lt;4.9</t>
  </si>
  <si>
    <t>&lt;4.8</t>
  </si>
  <si>
    <t>Ethylbenzene</t>
  </si>
  <si>
    <r>
      <t>Odor Threshold (</t>
    </r>
    <r>
      <rPr>
        <b/>
        <sz val="11"/>
        <color theme="1"/>
        <rFont val="Calibri"/>
        <family val="2"/>
      </rPr>
      <t>µ</t>
    </r>
    <r>
      <rPr>
        <b/>
        <sz val="11"/>
        <color theme="1"/>
        <rFont val="Calibri"/>
        <family val="2"/>
        <scheme val="minor"/>
      </rPr>
      <t>g/m</t>
    </r>
    <r>
      <rPr>
        <b/>
        <vertAlign val="superscript"/>
        <sz val="11"/>
        <color theme="1"/>
        <rFont val="Calibri"/>
        <family val="2"/>
        <scheme val="minor"/>
      </rPr>
      <t>3</t>
    </r>
    <r>
      <rPr>
        <b/>
        <sz val="11"/>
        <color theme="1"/>
        <rFont val="Calibri"/>
        <family val="2"/>
        <scheme val="minor"/>
      </rPr>
      <t>)
See AIHA (2013)</t>
    </r>
  </si>
  <si>
    <t>&lt; 0.0087</t>
  </si>
  <si>
    <t xml:space="preserve">American Conference of Governmental Industrial Hygienists (ACGIH) 2003. "Documentation for turpentine and selected monoterpenes." In Documentation of the Threshold Limit Values and Biological Exposure Indices (Seventh Edition). American Conference of Governmental Industrial Hygienists (ACGIH). 14p. </t>
  </si>
  <si>
    <t>No action needed (concentrations below 50% action level)</t>
  </si>
  <si>
    <t>Modify work practices to reduce volatile emissions (concentrations between 50% action level and action level)</t>
  </si>
  <si>
    <t>Stop work until emissions are lowered to protective levels (concentrations above action level)</t>
  </si>
  <si>
    <t>Sampling Log</t>
  </si>
  <si>
    <t>Date</t>
  </si>
  <si>
    <t>Observations</t>
  </si>
  <si>
    <t xml:space="preserve">Canister samples were collected in a 6-L SUMMA canister and analyzed using EPA Method TO 15. </t>
  </si>
  <si>
    <t>No activity, pre-remediation background sampling</t>
  </si>
  <si>
    <t>Clearing and grubbing. No subsurface excavations, no appreciable odors.  
Work activities observed during the sampling period included tree clearing and loading as well as grading associated with preparation of the materials lay down area in the northeast portion of the work site.</t>
  </si>
  <si>
    <t>There were noticeable pine tar odors at the site during the sampling, especially in the vicinity of sampling station AQM-5. This station was down wind of the storm water pond excavation that was occurring at the site on the day of sampling
There were also noticeable paint like odors near stations AQM-7 and AQM-8, likely from the paint booth at the adjacent Chevrolet dealership.
Wind Direction on 9-12-2019 was from the East Northeast 4-12 MPH</t>
  </si>
  <si>
    <t xml:space="preserve">American Industrial Hygiene Association (AIHA).  Murnane, SS; Lehocky, AH; Owens, PD; eds. 2013. "Odor Thresholds for Chemicals with Established Occupational Health Standards (Second Edition)." Falls Church, VA. 182p. </t>
  </si>
  <si>
    <t>&lt; 10,000**</t>
  </si>
  <si>
    <t>**Filipsson, FA.  1996.  "Short term inhalation exposure to turpentine:  toxicokinetics and acute effects in men."  Occupational and Environmental Medicine, 53:100-105.  Accessed September 12, 2019 at https://www.ncbi.nlm.nih.gov/pmc/articles/PMC1128421/pdf/oenvmed00074-0028.pdf</t>
  </si>
  <si>
    <t>1,003*</t>
  </si>
  <si>
    <t>1,839*</t>
  </si>
  <si>
    <t>*Office of Odor, Noise and Vibration, Environmental Management Bureau, Ministry of the Environment, Government of Japan.  c. 2003.  "Odor Measurement Review."  Accessed September 23, 2019 at http://www.orea.or.jp/en/PDF/Odor_Measurement_Review,.pdf</t>
  </si>
  <si>
    <t>0.72J</t>
  </si>
  <si>
    <t>1.0J</t>
  </si>
  <si>
    <t>0.081J</t>
  </si>
  <si>
    <t>.25J</t>
  </si>
  <si>
    <t>0.10J</t>
  </si>
  <si>
    <t>0.35J</t>
  </si>
  <si>
    <t>1.1J</t>
  </si>
  <si>
    <t>0.55J</t>
  </si>
  <si>
    <t>0.62J</t>
  </si>
  <si>
    <t>0.68J</t>
  </si>
  <si>
    <t>0.61J</t>
  </si>
  <si>
    <t>&lt;4.7</t>
  </si>
  <si>
    <t>&lt;5.5</t>
  </si>
  <si>
    <t>&lt;23</t>
  </si>
  <si>
    <t>&lt;26</t>
  </si>
  <si>
    <t>&lt;4.5</t>
  </si>
  <si>
    <t>Date:</t>
  </si>
  <si>
    <t>Wind Direction (Out of the)</t>
  </si>
  <si>
    <t>North</t>
  </si>
  <si>
    <t>Wind Direction on 9-24-2019 was from East Calm-5 MPH</t>
  </si>
  <si>
    <t>There were noticeable pine tar odors at the site during the sampling, especially in the vicinity of sampling stations AQM-7 and AQM-8. These stations were down wind of the excavated soil pile that was being graded at the site on the day of sampling.</t>
  </si>
  <si>
    <t>Wind direction on 8-26-2019 was East Northease from 1-8 MPH</t>
  </si>
  <si>
    <t>Wind direction on 7-18-2019 was from South with variation to the Southeast and Southwest from calm-10 MPH</t>
  </si>
  <si>
    <r>
      <rPr>
        <sz val="9"/>
        <color theme="1"/>
        <rFont val="Calibri"/>
        <family val="2"/>
      </rPr>
      <t>µ</t>
    </r>
    <r>
      <rPr>
        <sz val="9"/>
        <color theme="1"/>
        <rFont val="Calibri"/>
        <family val="2"/>
        <scheme val="minor"/>
      </rPr>
      <t>g/m</t>
    </r>
    <r>
      <rPr>
        <vertAlign val="superscript"/>
        <sz val="9"/>
        <color theme="1"/>
        <rFont val="Calibri"/>
        <family val="2"/>
        <scheme val="minor"/>
      </rPr>
      <t>3</t>
    </r>
    <r>
      <rPr>
        <sz val="9"/>
        <color theme="1"/>
        <rFont val="Calibri"/>
        <family val="2"/>
        <scheme val="minor"/>
      </rPr>
      <t>: Indicates micrograms per cubic meter.</t>
    </r>
  </si>
  <si>
    <t>September 2019 Daily Multi-Gas Detector Readings</t>
  </si>
  <si>
    <t>Collected by RECON Remedial Construction Services, LP</t>
  </si>
  <si>
    <t>Cabot Carbon Superfuend Site Gainesville, Florida</t>
  </si>
  <si>
    <t xml:space="preserve">     Location (Breathing Zone, Upwind, Downwind, Crosswind)              </t>
  </si>
  <si>
    <t>Wind Direction (Out of the) &amp; Speed MPH</t>
  </si>
  <si>
    <t>Model</t>
  </si>
  <si>
    <t>CO (PPM)</t>
  </si>
  <si>
    <r>
      <t>H</t>
    </r>
    <r>
      <rPr>
        <vertAlign val="subscript"/>
        <sz val="8"/>
        <color theme="1"/>
        <rFont val="Calibri"/>
        <family val="2"/>
        <scheme val="minor"/>
      </rPr>
      <t>2</t>
    </r>
    <r>
      <rPr>
        <sz val="8"/>
        <color theme="1"/>
        <rFont val="Calibri"/>
        <family val="2"/>
        <scheme val="minor"/>
      </rPr>
      <t>S (PPM)</t>
    </r>
  </si>
  <si>
    <t>LEL (%)</t>
  </si>
  <si>
    <r>
      <t>O</t>
    </r>
    <r>
      <rPr>
        <vertAlign val="subscript"/>
        <sz val="8"/>
        <color theme="1"/>
        <rFont val="Calibri"/>
        <family val="2"/>
        <scheme val="minor"/>
      </rPr>
      <t>2</t>
    </r>
    <r>
      <rPr>
        <sz val="8"/>
        <color theme="1"/>
        <rFont val="Calibri"/>
        <family val="2"/>
        <scheme val="minor"/>
      </rPr>
      <t xml:space="preserve"> (%)</t>
    </r>
  </si>
  <si>
    <t>VOC (PPM)</t>
  </si>
  <si>
    <t>VOC PEAK (PPM)</t>
  </si>
  <si>
    <t>VOC TWA (PPM)</t>
  </si>
  <si>
    <t>S,W Fence (DW)</t>
  </si>
  <si>
    <t>N.E.</t>
  </si>
  <si>
    <t>MultiRAE Plus 15027 Unit # 1</t>
  </si>
  <si>
    <t>In Excavator in EZ (BZ)</t>
  </si>
  <si>
    <t>Station #7 (UW)</t>
  </si>
  <si>
    <t>In Haul Truck (BZ)</t>
  </si>
  <si>
    <t>MultiRAE Plus 15793 Unit # 2</t>
  </si>
  <si>
    <t>North Fence (UW)</t>
  </si>
  <si>
    <t>MultiRAE Plus 147P9 Unit # 3</t>
  </si>
  <si>
    <t>S. E. Fence (UW)</t>
  </si>
  <si>
    <t>East @ 9</t>
  </si>
  <si>
    <t>In 360 Excavator (BZ)</t>
  </si>
  <si>
    <t>N. E. Side of site (DW)</t>
  </si>
  <si>
    <t>Station # 5 (DW)</t>
  </si>
  <si>
    <t>ENE @ 14</t>
  </si>
  <si>
    <t>In Kom 65 dozer (BZ)</t>
  </si>
  <si>
    <t>Station # 7 (UW)</t>
  </si>
  <si>
    <t>MultiRAE Plus 13758 Unit # 4</t>
  </si>
  <si>
    <t>North Fence @ T Bobs (DW)</t>
  </si>
  <si>
    <t>Station #6 (DW)</t>
  </si>
  <si>
    <t>In cab of exc. in pond (BZ)</t>
  </si>
  <si>
    <t>S. E. Fence (DW)</t>
  </si>
  <si>
    <t>ENE@ 7</t>
  </si>
  <si>
    <t>ENE @ 7</t>
  </si>
  <si>
    <t>E @ 2</t>
  </si>
  <si>
    <t>Haul Truck (BZ)</t>
  </si>
  <si>
    <t>Station # 6 (DW)</t>
  </si>
  <si>
    <t>Station # 7 (DW)</t>
  </si>
  <si>
    <t>S @ 4</t>
  </si>
  <si>
    <t>S. W. fence corner (DW)</t>
  </si>
  <si>
    <t>Dozer (BZ)</t>
  </si>
  <si>
    <t>Station # 6 (UW)</t>
  </si>
  <si>
    <t>W @  2</t>
  </si>
  <si>
    <t>Dozer 51 (BZ)</t>
  </si>
  <si>
    <t>N.E corner fence T.B. (DW)</t>
  </si>
  <si>
    <t>E @ 6</t>
  </si>
  <si>
    <t>S. Side T. Bobs fence (DW)</t>
  </si>
  <si>
    <t>N.E side fence T.B. (DW)</t>
  </si>
  <si>
    <t>ENE @ 11</t>
  </si>
  <si>
    <t>S.W. corner fence (DW)</t>
  </si>
  <si>
    <t>North Gate (UW)</t>
  </si>
  <si>
    <t>BZ: Indicates Breathing Zone.</t>
  </si>
  <si>
    <t>DW: Indicates Downwind.</t>
  </si>
  <si>
    <t>UW: Indicates Upwind.</t>
  </si>
  <si>
    <t>MPH: Miles Per Hour.</t>
  </si>
  <si>
    <t>Wind Direction: E = East; W = West; N = North; S = South.</t>
  </si>
  <si>
    <r>
      <t>CO</t>
    </r>
    <r>
      <rPr>
        <vertAlign val="subscript"/>
        <sz val="11"/>
        <color theme="1"/>
        <rFont val="Calibri"/>
        <family val="2"/>
        <scheme val="minor"/>
      </rPr>
      <t xml:space="preserve">: </t>
    </r>
    <r>
      <rPr>
        <sz val="11"/>
        <color theme="1"/>
        <rFont val="Calibri"/>
        <family val="2"/>
        <scheme val="minor"/>
      </rPr>
      <t>Indicates Carbon Monoxide.</t>
    </r>
  </si>
  <si>
    <r>
      <t>H</t>
    </r>
    <r>
      <rPr>
        <vertAlign val="subscript"/>
        <sz val="11"/>
        <color theme="1"/>
        <rFont val="Calibri"/>
        <family val="2"/>
        <scheme val="minor"/>
      </rPr>
      <t>2</t>
    </r>
    <r>
      <rPr>
        <sz val="11"/>
        <color theme="1"/>
        <rFont val="Calibri"/>
        <family val="2"/>
        <scheme val="minor"/>
      </rPr>
      <t>S: Indicates Hydrogen Sulfide.</t>
    </r>
  </si>
  <si>
    <t>LEL%: Indicates Percent of the Lower Explosive Limit.</t>
  </si>
  <si>
    <r>
      <t>O</t>
    </r>
    <r>
      <rPr>
        <vertAlign val="subscript"/>
        <sz val="11"/>
        <color theme="1"/>
        <rFont val="Calibri"/>
        <family val="2"/>
        <scheme val="minor"/>
      </rPr>
      <t>2</t>
    </r>
    <r>
      <rPr>
        <sz val="11"/>
        <color theme="1"/>
        <rFont val="Calibri"/>
        <family val="2"/>
        <scheme val="minor"/>
      </rPr>
      <t>%: Indicates Percent Oxygen.</t>
    </r>
  </si>
  <si>
    <t>PPM: Indicates Parts Per Million.</t>
  </si>
  <si>
    <t>VOC: Indicates Volatile Organic Compounds.</t>
  </si>
  <si>
    <t>October 2019 Daily Multi-Gas Detector Readings</t>
  </si>
  <si>
    <t xml:space="preserve">Time </t>
  </si>
  <si>
    <t>VOC (ppm)</t>
  </si>
  <si>
    <t>E. fence Chev dealer. (UW)</t>
  </si>
  <si>
    <t>ENE @ 12</t>
  </si>
  <si>
    <t>SW corner fence (DW)</t>
  </si>
  <si>
    <t>At Man Hole #3 (DW)</t>
  </si>
  <si>
    <t>ENE @ 10</t>
  </si>
  <si>
    <t>ENE @ 9</t>
  </si>
  <si>
    <t>ENE@ 9</t>
  </si>
  <si>
    <t>E @ 3</t>
  </si>
  <si>
    <t>Man Hole # 3 (DW)</t>
  </si>
  <si>
    <t>NE @ 7</t>
  </si>
  <si>
    <t>At Frac Tank(BZ)</t>
  </si>
  <si>
    <t xml:space="preserve">Rain all day </t>
  </si>
  <si>
    <t>Did not put monitors out due to heavy rain</t>
  </si>
  <si>
    <t>N.E @ 6</t>
  </si>
  <si>
    <t>In Dozer (BZ)</t>
  </si>
  <si>
    <t>Man Hole # 3 (DW) Station 2</t>
  </si>
  <si>
    <t>N.E @ 9</t>
  </si>
  <si>
    <t>S.W. corner fence (DW) (ST #4)</t>
  </si>
  <si>
    <t>ENE @12</t>
  </si>
  <si>
    <t>ENE @ 6</t>
  </si>
  <si>
    <t>E. fence Station # 21 (CW)</t>
  </si>
  <si>
    <t>NW @ 4</t>
  </si>
  <si>
    <t>N. fence station # 25 (DW)</t>
  </si>
  <si>
    <t>SW. fence Station # 4(DW)</t>
  </si>
  <si>
    <t>SW. fence Station #4(DW)</t>
  </si>
  <si>
    <t>SSW @ 4</t>
  </si>
  <si>
    <t>E. fence Srarion # 21 (DW)</t>
  </si>
  <si>
    <t>Excavator Station # 10 (BZ)</t>
  </si>
  <si>
    <t>Station # 21 (CW)</t>
  </si>
  <si>
    <t>W @ 11</t>
  </si>
  <si>
    <t>Station # 25 (CW)</t>
  </si>
  <si>
    <t>Komatsu Excavator (BZ)</t>
  </si>
  <si>
    <t>Station # 21 (DW)</t>
  </si>
  <si>
    <t xml:space="preserve">WNW @ 4 </t>
  </si>
  <si>
    <t>Station # 5 (CW)</t>
  </si>
  <si>
    <t>In Chips Haul Truck (BZ)</t>
  </si>
  <si>
    <t>RECON Multi-Gas Meter Monitoring Location Map</t>
  </si>
  <si>
    <t>Charcoal tube sampling has been discontinued. Refer to previous versions of the air sampling dashboard to view these data.</t>
  </si>
  <si>
    <t>Station # 21 E. Fence (UW)</t>
  </si>
  <si>
    <t>Station # 5 SW Fence (DW)</t>
  </si>
  <si>
    <t>Station # 5 (UP)</t>
  </si>
  <si>
    <t>Loader (BZ)</t>
  </si>
  <si>
    <t>Station # 5  (UW)</t>
  </si>
  <si>
    <t>WSW @ 12</t>
  </si>
  <si>
    <t>Station # 25 (DW)</t>
  </si>
  <si>
    <t>Audrey Haul Truck (BZ)</t>
  </si>
  <si>
    <t>Station # 2 (DW)</t>
  </si>
  <si>
    <t>Man Hole # 5 (DW)</t>
  </si>
  <si>
    <t>ENE @ 13</t>
  </si>
  <si>
    <t>Man hole # 5 (BZ)</t>
  </si>
  <si>
    <t>Station # 9 (DW)</t>
  </si>
  <si>
    <t>ESE @ 15</t>
  </si>
  <si>
    <t>Man Hole # 5 (BZ)</t>
  </si>
  <si>
    <t>Station # 5 (UW)</t>
  </si>
  <si>
    <t>SSE @ 14</t>
  </si>
  <si>
    <t>Station # 9 (CW)</t>
  </si>
  <si>
    <t>Station # 2 (UW)</t>
  </si>
  <si>
    <t>WSW @ 2</t>
  </si>
  <si>
    <t>Station # 26 (DW)</t>
  </si>
  <si>
    <t>SE @ 8</t>
  </si>
  <si>
    <t>Rain</t>
  </si>
  <si>
    <t>2.4J</t>
  </si>
  <si>
    <t>0.91J</t>
  </si>
  <si>
    <t>0.24J</t>
  </si>
  <si>
    <t>1.2J</t>
  </si>
  <si>
    <t>0.20J</t>
  </si>
  <si>
    <t>0.28J</t>
  </si>
  <si>
    <t>0.87J</t>
  </si>
  <si>
    <t>&lt;4.3</t>
  </si>
  <si>
    <t>Average PID Reading During Canister Sampling (Parts Per Million)</t>
  </si>
  <si>
    <t>SSE @ 4</t>
  </si>
  <si>
    <t>Work activities observed included continued excavation of the new stormwater pond and installing a trench box in the stormwater pond near sampling station AQM-5. Some minor pine tar odors were noted in the vicinity of the soil stockpile and new stormwater pond. Wind Direction on 10-11-2019 was from the East North East at 5-10 MPH</t>
  </si>
  <si>
    <t xml:space="preserve">     Location, (BZ,Upwind, Downwind, Crosswind)              </t>
  </si>
  <si>
    <t>CO (ppm)</t>
  </si>
  <si>
    <r>
      <t>H</t>
    </r>
    <r>
      <rPr>
        <vertAlign val="subscript"/>
        <sz val="11"/>
        <color theme="1"/>
        <rFont val="Calibri"/>
        <family val="2"/>
        <scheme val="minor"/>
      </rPr>
      <t>2</t>
    </r>
    <r>
      <rPr>
        <sz val="11"/>
        <color theme="1"/>
        <rFont val="Calibri"/>
        <family val="2"/>
        <scheme val="minor"/>
      </rPr>
      <t>S (ppm)</t>
    </r>
  </si>
  <si>
    <r>
      <t>O</t>
    </r>
    <r>
      <rPr>
        <vertAlign val="subscript"/>
        <sz val="11"/>
        <color theme="1"/>
        <rFont val="Calibri"/>
        <family val="2"/>
        <scheme val="minor"/>
      </rPr>
      <t>2</t>
    </r>
    <r>
      <rPr>
        <sz val="11"/>
        <color theme="1"/>
        <rFont val="Calibri"/>
        <family val="2"/>
        <scheme val="minor"/>
      </rPr>
      <t xml:space="preserve"> (%)</t>
    </r>
  </si>
  <si>
    <t>VOC TWA (ppm)</t>
  </si>
  <si>
    <t>Station # 2</t>
  </si>
  <si>
    <t>NE @ 6</t>
  </si>
  <si>
    <t>Station # 5</t>
  </si>
  <si>
    <t>Station # 6</t>
  </si>
  <si>
    <t>Station # 21</t>
  </si>
  <si>
    <t>November 2019 Daily Multi-Gas Detector Readings</t>
  </si>
  <si>
    <t>0.26J</t>
  </si>
  <si>
    <t>.094J</t>
  </si>
  <si>
    <t>0.37J</t>
  </si>
  <si>
    <t>0.52J</t>
  </si>
  <si>
    <t>&lt;6.1</t>
  </si>
  <si>
    <t>0.093J</t>
  </si>
  <si>
    <t>&lt;.4.8</t>
  </si>
  <si>
    <t>&lt;5.1</t>
  </si>
  <si>
    <t>&lt;4.4</t>
  </si>
  <si>
    <t>0.92J</t>
  </si>
  <si>
    <t>Station # 16</t>
  </si>
  <si>
    <t>WNW @ 6</t>
  </si>
  <si>
    <t>Man hole # 5</t>
  </si>
  <si>
    <t>N @ 1</t>
  </si>
  <si>
    <t>NNE @ 10</t>
  </si>
  <si>
    <t>Station # 16 (UW)</t>
  </si>
  <si>
    <t>E @ 7</t>
  </si>
  <si>
    <t>SW @ 14</t>
  </si>
  <si>
    <t>Station # 16 (DW)</t>
  </si>
  <si>
    <t>NE @14</t>
  </si>
  <si>
    <t>In Excavator on pile</t>
  </si>
  <si>
    <t>Rain, did not put out</t>
  </si>
  <si>
    <t>W @ 9</t>
  </si>
  <si>
    <t>Station # 11 (UW)</t>
  </si>
  <si>
    <t>W @ 7</t>
  </si>
  <si>
    <t>0.54J</t>
  </si>
  <si>
    <t>0.23J</t>
  </si>
  <si>
    <t>0.13J</t>
  </si>
  <si>
    <t>0.65J</t>
  </si>
  <si>
    <t>&lt;5.4</t>
  </si>
  <si>
    <t>NW @ 3</t>
  </si>
  <si>
    <t>Station # 2 (CW)</t>
  </si>
  <si>
    <t>S @ 8</t>
  </si>
  <si>
    <t>Station # 05 (UW)</t>
  </si>
  <si>
    <t>WSW @ 4</t>
  </si>
  <si>
    <t>Station # 1 (DW)</t>
  </si>
  <si>
    <t>NW @ 12</t>
  </si>
  <si>
    <t>Station # 9 (UW)</t>
  </si>
  <si>
    <t>WSW @ 9</t>
  </si>
  <si>
    <t xml:space="preserve"> Station # 5 (CW)</t>
  </si>
  <si>
    <t>Station # 26 (UW)</t>
  </si>
  <si>
    <t xml:space="preserve"> Station # 2 (CW)</t>
  </si>
  <si>
    <t>ENE @ 4</t>
  </si>
  <si>
    <t>Station 21 (DW)</t>
  </si>
  <si>
    <t>SW @ 8</t>
  </si>
  <si>
    <t>Station 19 (DW)</t>
  </si>
  <si>
    <t>Station 5 (UW)</t>
  </si>
  <si>
    <t>Station 11 (DW)</t>
  </si>
  <si>
    <t>NE @ 3</t>
  </si>
  <si>
    <t>Station 6 (DW)</t>
  </si>
  <si>
    <t>Station 5 (CW)</t>
  </si>
  <si>
    <t>E @ 10</t>
  </si>
  <si>
    <t>BAD SENSOR</t>
  </si>
  <si>
    <t># @ 10</t>
  </si>
  <si>
    <t>December 2019 Daily Multi-Gas Detector Readings</t>
  </si>
  <si>
    <t>0.70J</t>
  </si>
  <si>
    <t>0.90J</t>
  </si>
  <si>
    <t>0.94J</t>
  </si>
  <si>
    <t>0.89J</t>
  </si>
  <si>
    <t>0.64J</t>
  </si>
  <si>
    <t>0.59J</t>
  </si>
  <si>
    <t>0.53J</t>
  </si>
  <si>
    <t>&lt;2.5</t>
  </si>
  <si>
    <t>0.78J</t>
  </si>
  <si>
    <t>&lt;2.6</t>
  </si>
  <si>
    <t>SW @ 7</t>
  </si>
  <si>
    <t>Station 18 (DW)</t>
  </si>
  <si>
    <t>Station 21 (CW)</t>
  </si>
  <si>
    <t>Station 16 (DW)</t>
  </si>
  <si>
    <t>Station 2 (CW)</t>
  </si>
  <si>
    <t>NNE @ 9</t>
  </si>
  <si>
    <t>Station 5 (DW)</t>
  </si>
  <si>
    <t>Station 16 (UW)</t>
  </si>
  <si>
    <t>Station 2 (DW)</t>
  </si>
  <si>
    <t>WNW@8</t>
  </si>
  <si>
    <t>Station 16  (DW)</t>
  </si>
  <si>
    <t>S@7</t>
  </si>
  <si>
    <t>Station 21  (CW)</t>
  </si>
  <si>
    <t>Station 16 (CW)</t>
  </si>
  <si>
    <t>SW@13</t>
  </si>
  <si>
    <t>N@13</t>
  </si>
  <si>
    <t>Station 3 (CW)</t>
  </si>
  <si>
    <t>Station 17 (UW)</t>
  </si>
  <si>
    <t>ENE@10</t>
  </si>
  <si>
    <t>Station 8 (DW)</t>
  </si>
  <si>
    <t>&lt;2.4</t>
  </si>
  <si>
    <t>&lt;0.14</t>
  </si>
  <si>
    <t>0.099J</t>
  </si>
  <si>
    <t>0.094J</t>
  </si>
  <si>
    <t>0.097J</t>
  </si>
  <si>
    <t>&lt;0.18</t>
  </si>
  <si>
    <t>0.67J</t>
  </si>
  <si>
    <t>0.48J</t>
  </si>
  <si>
    <t>4.0J</t>
  </si>
  <si>
    <t>0.7J</t>
  </si>
  <si>
    <t>0.97J</t>
  </si>
  <si>
    <t>0.57J</t>
  </si>
  <si>
    <t>2.6J</t>
  </si>
  <si>
    <t>W 2</t>
  </si>
  <si>
    <t>Station 18 (CW)</t>
  </si>
  <si>
    <t>Station  22 (DW)</t>
  </si>
  <si>
    <t>WNW 8</t>
  </si>
  <si>
    <t>NE 8</t>
  </si>
  <si>
    <t>Station 9 (DW)</t>
  </si>
  <si>
    <t>ESE 16</t>
  </si>
  <si>
    <t>Station 23 (UW)</t>
  </si>
  <si>
    <t>Station 15 (DW)</t>
  </si>
  <si>
    <t>ESE 12</t>
  </si>
  <si>
    <t>SSE 7</t>
  </si>
  <si>
    <t>Station 24 (DW)</t>
  </si>
  <si>
    <t>SSE 8</t>
  </si>
  <si>
    <t>SE 7</t>
  </si>
  <si>
    <t>Station 11 (CW)</t>
  </si>
  <si>
    <t>S 5</t>
  </si>
  <si>
    <t>WNW 6</t>
  </si>
  <si>
    <t>Station 10 (CW)</t>
  </si>
  <si>
    <t>NW 7</t>
  </si>
  <si>
    <t>Station 22 (CW)</t>
  </si>
  <si>
    <t>Station 21 (UW)</t>
  </si>
  <si>
    <t>ENE 15</t>
  </si>
  <si>
    <t>Station 10 (DW)</t>
  </si>
  <si>
    <t>SE 8</t>
  </si>
  <si>
    <t>N 9</t>
  </si>
  <si>
    <t>N 12</t>
  </si>
  <si>
    <t>ENE 12</t>
  </si>
  <si>
    <t>SSW 9</t>
  </si>
  <si>
    <t>January 2020 Daily Multi-Gas Detector Readings</t>
  </si>
  <si>
    <t>Work activities observed included installation of the slurry wall in the southeast corner of the site. Pine tar odors were noted at sampling station AQM-3. Wind vaired from East to Southwest with wind speeds ranging from 2-17 MPH</t>
  </si>
  <si>
    <t>Work activities observed included slurry wall installation along the northwest side of the site. Pine tar odors were notes at sampling stations AQM-3, AQM-4, and AQM-7. Wind direction ranged from North to Northeasy with wind speeds ranging from 9-14 MPH</t>
  </si>
  <si>
    <t>Work activities observed included placing sandy material in the bottom of the new stormwater pond and preparing the site for the slurry wall installation. Pine tar odors were noted at sampling stations AQM-4, AQM-5, and AQM-6. Wind direction ranged from East North East to North North West with wind speeds ranging from 2-10 MPH</t>
  </si>
  <si>
    <t>Work activities observed included slurry wall installation on the northeastern portion of the site. Pine tar odors were noted at sampling station AQM-4. Wind direction ranged from North Northwest to Nort Northeast with wind speeds ranging from 6-11 MPH</t>
  </si>
  <si>
    <t>Work activities obaserved included excavation of the new stormwater pond. Pine tar odors were noted at sampling stations AQM-3, AQM-4, and AQM-5. Wind direction ranged from Northeast to East Southeast with wind speeds ranging from 5-14 MPH.</t>
  </si>
  <si>
    <t>Work activities observed included placing inlet piping for new stormwater pond and dewatering to install stormwater pond structures. Pine tar odors were noted at sampling sations AQM-4. Wind direction ranged from Northwest to Northeast with wind speeds ranging from 6-11 MPH</t>
  </si>
  <si>
    <t>0.51J</t>
  </si>
  <si>
    <t>&lt;2.7</t>
  </si>
  <si>
    <t>0.39J</t>
  </si>
  <si>
    <t>0.96J</t>
  </si>
  <si>
    <t>0.085J</t>
  </si>
  <si>
    <t>0.74J</t>
  </si>
  <si>
    <t>0.83NJ</t>
  </si>
  <si>
    <t>WSW 3</t>
  </si>
  <si>
    <t>NE @ 10</t>
  </si>
  <si>
    <t>MultiRAE Plus 13865 Unit # 5</t>
  </si>
  <si>
    <t>No air monitoring (rain)</t>
  </si>
  <si>
    <t>0.088J</t>
  </si>
  <si>
    <t>Work activities observed included recontouring the soil stockpile, stabilizing excess slurry wall soils with portland cement, receipt of concrete vaults. Pine tar odors were noted at sampling stations AQM-4, AQM-5, and AQM-6. The wind direction was from North to East/Northeast with wind speeds ranging from 7-10 MPH</t>
  </si>
  <si>
    <t>NJ: The identification is based on presumptive evidence; estimated value.</t>
  </si>
  <si>
    <t>0.31J</t>
  </si>
  <si>
    <t>0.30J</t>
  </si>
  <si>
    <t>0.43J</t>
  </si>
  <si>
    <t>0.93J</t>
  </si>
  <si>
    <t>0.45J</t>
  </si>
  <si>
    <t>&lt;0.16</t>
  </si>
  <si>
    <t>0.56J</t>
  </si>
  <si>
    <t>&lt;0.87NJ</t>
  </si>
  <si>
    <t>February 2020 Daily Multi-Gas Detector Readings</t>
  </si>
  <si>
    <t>WSW 4</t>
  </si>
  <si>
    <t xml:space="preserve">Station # 2 </t>
  </si>
  <si>
    <t>S @ 5</t>
  </si>
  <si>
    <t xml:space="preserve">Station # 16 </t>
  </si>
  <si>
    <t>SSW 10</t>
  </si>
  <si>
    <t>SSW 30</t>
  </si>
  <si>
    <t>W @ 12</t>
  </si>
  <si>
    <t>E @ 4</t>
  </si>
  <si>
    <t>Station # 18 (DW)</t>
  </si>
  <si>
    <t>SE @ 10</t>
  </si>
  <si>
    <t>Station # 15 (DW)</t>
  </si>
  <si>
    <t>SW @ 9</t>
  </si>
  <si>
    <t>Light rain, hum. 100%</t>
  </si>
  <si>
    <t>Light rain</t>
  </si>
  <si>
    <t>Out of services</t>
  </si>
  <si>
    <t>SE @ 6</t>
  </si>
  <si>
    <t>S @ 10</t>
  </si>
  <si>
    <t>Station # 3 (DW)</t>
  </si>
  <si>
    <t>Station # 3</t>
  </si>
  <si>
    <t>SW @ 3</t>
  </si>
  <si>
    <t>N @ 18</t>
  </si>
  <si>
    <t>Rain No air Monitoring</t>
  </si>
  <si>
    <t>Station # 1</t>
  </si>
  <si>
    <t>NW @ 9</t>
  </si>
  <si>
    <t>Work activities observed included recontouring the soil stockpile. Pine tar odors were noted at sampling stations AQM-3, AQM-4, and AQM-8. There were strong winds during the sampling period and the Recon the work crew stopped work for the day around 1500 due to the high winds. The wind direction was from the S/SW with sustained winds in excess of 25 mph.</t>
  </si>
  <si>
    <t>0.062J</t>
  </si>
  <si>
    <t>&lt;0.15</t>
  </si>
  <si>
    <t>&lt;0.30</t>
  </si>
  <si>
    <t>0.281J</t>
  </si>
  <si>
    <t>0.056J</t>
  </si>
  <si>
    <t>W @ 14</t>
  </si>
  <si>
    <t>March 2020 Daily Multi-Gas Detector Readings</t>
  </si>
  <si>
    <t>SSW @ 10</t>
  </si>
  <si>
    <t>SW @ 16</t>
  </si>
  <si>
    <t>Station 05 (UW)</t>
  </si>
  <si>
    <t>SW @ 10</t>
  </si>
  <si>
    <t xml:space="preserve">Work activities observed included placement of the sand bedding material for the synthetic cap, placement of sod in and around the stormwater pond, and ecavation of the anchor trench. The wind direction was from the Northwest at 1-7 mph. </t>
  </si>
  <si>
    <t>Most Recent Sampling Date: 3-26-2020</t>
  </si>
  <si>
    <t>0.49J</t>
  </si>
  <si>
    <t>0.76J</t>
  </si>
  <si>
    <t>0.81J</t>
  </si>
  <si>
    <t>SW @ 15</t>
  </si>
  <si>
    <t>Station 1 (DW)</t>
  </si>
  <si>
    <t>NW  @ 8</t>
  </si>
  <si>
    <t>N @ 9</t>
  </si>
  <si>
    <t>Out of service</t>
  </si>
  <si>
    <t>NE @ 5</t>
  </si>
  <si>
    <t>N @ 4</t>
  </si>
  <si>
    <t>E @ 1</t>
  </si>
  <si>
    <t>W @ 4</t>
  </si>
  <si>
    <t>NE @ 9</t>
  </si>
  <si>
    <t>SW @ 2</t>
  </si>
  <si>
    <t>Station # 18</t>
  </si>
  <si>
    <t>S @ 6</t>
  </si>
  <si>
    <t>Station # 22 (DW)</t>
  </si>
  <si>
    <t xml:space="preserve">Work activities observed included placement of the sand on top of geotextile fabric, replacing the well pad on monitoring well HG-37D, . The wind direction was from the North to the Southeast at 1-10 mph. </t>
  </si>
  <si>
    <t>Comparison of Background  Air Monitoring Results</t>
  </si>
  <si>
    <t>Background Sampling Dates Sampling Date: 7/18/2020 &amp; 3-26-2020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</si>
</sst>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_(* \(#,##0.00\);_(* &quot;-&quot;??_);_(@_)"/>
    <numFmt numFmtId="164" formatCode="m/d/yy;@"/>
    <numFmt numFmtId="165" formatCode="_(* #,##0_);_(* \(#,##0\);_(* &quot;-&quot;??_);_(@_)"/>
    <numFmt numFmtId="166" formatCode="0.0"/>
    <numFmt numFmtId="167" formatCode="_(* #,##0.0_);_(* \(#,##0.0\);_(* &quot;-&quot;??_);_(@_)"/>
    <numFmt numFmtId="168" formatCode="_(* #,##0.000_);_(* \(#,##0.000\);_(* &quot;-&quot;??_);_(@_)"/>
    <numFmt numFmtId="169" formatCode="0.0;[Red]0.0"/>
    <numFmt numFmtId="170" formatCode="mm/dd/yy;@"/>
    <numFmt numFmtId="171" formatCode="0.000"/>
  </numFmts>
  <fonts count="22" x14ac:knownFonts="1">
    <font>
      <sz val="11"/>
      <color theme="1"/>
      <name val="Calibri"/>
      <family val="2"/>
      <scheme val="minor"/>
    </font>
    <font>
      <b/>
      <sz val="11"/>
      <color theme="1"/>
      <name val="Calibri"/>
      <family val="2"/>
      <scheme val="minor"/>
    </font>
    <font>
      <b/>
      <sz val="12"/>
      <color theme="1"/>
      <name val="Calibri"/>
      <family val="2"/>
      <scheme val="minor"/>
    </font>
    <font>
      <vertAlign val="superscript"/>
      <sz val="11"/>
      <color theme="1"/>
      <name val="Calibri"/>
      <family val="2"/>
      <scheme val="minor"/>
    </font>
    <font>
      <sz val="11"/>
      <color theme="1"/>
      <name val="Calibri"/>
      <family val="2"/>
    </font>
    <font>
      <sz val="11"/>
      <color theme="1"/>
      <name val="Calibri"/>
      <family val="2"/>
      <scheme val="minor"/>
    </font>
    <font>
      <b/>
      <sz val="11"/>
      <color theme="1"/>
      <name val="Calibri"/>
      <family val="2"/>
    </font>
    <font>
      <b/>
      <vertAlign val="superscript"/>
      <sz val="11"/>
      <color theme="1"/>
      <name val="Calibri"/>
      <family val="2"/>
      <scheme val="minor"/>
    </font>
    <font>
      <sz val="10"/>
      <name val="MS Sans Serif"/>
      <family val="2"/>
    </font>
    <font>
      <sz val="10"/>
      <name val="Calibri"/>
      <family val="2"/>
      <scheme val="minor"/>
    </font>
    <font>
      <b/>
      <sz val="10"/>
      <name val="Calibri"/>
      <family val="2"/>
      <scheme val="minor"/>
    </font>
    <font>
      <b/>
      <sz val="11"/>
      <name val="Calibri"/>
      <family val="2"/>
      <scheme val="minor"/>
    </font>
    <font>
      <sz val="10"/>
      <color theme="1"/>
      <name val="Calibri"/>
      <family val="2"/>
      <scheme val="minor"/>
    </font>
    <font>
      <sz val="9"/>
      <color theme="1"/>
      <name val="Calibri"/>
      <family val="2"/>
      <scheme val="minor"/>
    </font>
    <font>
      <sz val="9"/>
      <color theme="1"/>
      <name val="Calibri"/>
      <family val="2"/>
    </font>
    <font>
      <vertAlign val="superscript"/>
      <sz val="9"/>
      <color theme="1"/>
      <name val="Calibri"/>
      <family val="2"/>
      <scheme val="minor"/>
    </font>
    <font>
      <sz val="9"/>
      <name val="Calibri"/>
      <family val="2"/>
      <scheme val="minor"/>
    </font>
    <font>
      <sz val="8"/>
      <color theme="1"/>
      <name val="Calibri"/>
      <family val="2"/>
      <scheme val="minor"/>
    </font>
    <font>
      <vertAlign val="subscript"/>
      <sz val="8"/>
      <color theme="1"/>
      <name val="Calibri"/>
      <family val="2"/>
      <scheme val="minor"/>
    </font>
    <font>
      <vertAlign val="subscript"/>
      <sz val="11"/>
      <color theme="1"/>
      <name val="Calibri"/>
      <family val="2"/>
      <scheme val="minor"/>
    </font>
    <font>
      <u/>
      <sz val="11"/>
      <color theme="10"/>
      <name val="Calibri"/>
      <family val="2"/>
      <scheme val="minor"/>
    </font>
    <font>
      <sz val="11"/>
      <name val="Calibri"/>
      <family val="2"/>
      <scheme val="minor"/>
    </font>
  </fonts>
  <fills count="7">
    <fill>
      <patternFill patternType="none"/>
    </fill>
    <fill>
      <patternFill patternType="gray125"/>
    </fill>
    <fill>
      <patternFill patternType="solid">
        <fgColor rgb="FF00B050"/>
        <bgColor indexed="64"/>
      </patternFill>
    </fill>
    <fill>
      <patternFill patternType="solid">
        <fgColor rgb="FFFFFF00"/>
        <bgColor indexed="64"/>
      </patternFill>
    </fill>
    <fill>
      <patternFill patternType="solid">
        <fgColor rgb="FFFF0000"/>
        <bgColor indexed="64"/>
      </patternFill>
    </fill>
    <fill>
      <patternFill patternType="solid">
        <fgColor theme="4" tint="0.79998168889431442"/>
        <bgColor indexed="64"/>
      </patternFill>
    </fill>
    <fill>
      <patternFill patternType="solid">
        <fgColor rgb="FF00C000"/>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auto="1"/>
      </left>
      <right style="thin">
        <color auto="1"/>
      </right>
      <top style="thin">
        <color auto="1"/>
      </top>
      <bottom/>
      <diagonal/>
    </border>
    <border>
      <left style="thin">
        <color indexed="64"/>
      </left>
      <right style="thin">
        <color indexed="64"/>
      </right>
      <top/>
      <bottom style="thin">
        <color indexed="64"/>
      </bottom>
      <diagonal/>
    </border>
    <border>
      <left style="thin">
        <color auto="1"/>
      </left>
      <right style="thin">
        <color auto="1"/>
      </right>
      <top/>
      <bottom/>
      <diagonal/>
    </border>
    <border>
      <left/>
      <right/>
      <top style="thin">
        <color indexed="64"/>
      </top>
      <bottom/>
      <diagonal/>
    </border>
    <border>
      <left/>
      <right/>
      <top/>
      <bottom style="medium">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indexed="64"/>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thin">
        <color auto="1"/>
      </left>
      <right style="medium">
        <color indexed="64"/>
      </right>
      <top style="medium">
        <color indexed="64"/>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indexed="64"/>
      </left>
      <right style="thin">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medium">
        <color indexed="64"/>
      </right>
      <top style="thin">
        <color auto="1"/>
      </top>
      <bottom/>
      <diagonal/>
    </border>
    <border>
      <left style="medium">
        <color auto="1"/>
      </left>
      <right style="thin">
        <color auto="1"/>
      </right>
      <top/>
      <bottom style="thin">
        <color auto="1"/>
      </bottom>
      <diagonal/>
    </border>
    <border>
      <left style="thin">
        <color auto="1"/>
      </left>
      <right/>
      <top style="medium">
        <color auto="1"/>
      </top>
      <bottom/>
      <diagonal/>
    </border>
    <border>
      <left/>
      <right style="thin">
        <color auto="1"/>
      </right>
      <top style="medium">
        <color auto="1"/>
      </top>
      <bottom/>
      <diagonal/>
    </border>
  </borders>
  <cellStyleXfs count="4">
    <xf numFmtId="0" fontId="0" fillId="0" borderId="0"/>
    <xf numFmtId="43" fontId="5" fillId="0" borderId="0" applyFont="0" applyFill="0" applyBorder="0" applyAlignment="0" applyProtection="0"/>
    <xf numFmtId="0" fontId="8" fillId="0" borderId="0"/>
    <xf numFmtId="0" fontId="20" fillId="0" borderId="0" applyNumberFormat="0" applyFill="0" applyBorder="0" applyAlignment="0" applyProtection="0"/>
  </cellStyleXfs>
  <cellXfs count="239">
    <xf numFmtId="0" fontId="0" fillId="0" borderId="0" xfId="0"/>
    <xf numFmtId="0" fontId="0" fillId="0" borderId="1" xfId="0" applyBorder="1"/>
    <xf numFmtId="0" fontId="0" fillId="0" borderId="1" xfId="0" applyBorder="1" applyAlignment="1">
      <alignment horizontal="center"/>
    </xf>
    <xf numFmtId="0" fontId="0" fillId="0" borderId="1" xfId="0" applyBorder="1" applyAlignment="1">
      <alignment horizontal="right"/>
    </xf>
    <xf numFmtId="0" fontId="1" fillId="0" borderId="1" xfId="0" applyFont="1" applyBorder="1" applyAlignment="1">
      <alignment vertical="center"/>
    </xf>
    <xf numFmtId="164" fontId="1" fillId="0" borderId="1" xfId="0" applyNumberFormat="1" applyFont="1" applyBorder="1" applyAlignment="1">
      <alignment horizontal="center"/>
    </xf>
    <xf numFmtId="164" fontId="1" fillId="0" borderId="1" xfId="0" applyNumberFormat="1" applyFont="1" applyBorder="1" applyAlignment="1">
      <alignment horizontal="center" wrapText="1"/>
    </xf>
    <xf numFmtId="0" fontId="1" fillId="0" borderId="1" xfId="0" applyFont="1" applyBorder="1" applyAlignment="1">
      <alignment horizontal="center" wrapText="1"/>
    </xf>
    <xf numFmtId="164" fontId="1" fillId="0" borderId="1" xfId="0" applyNumberFormat="1" applyFont="1" applyBorder="1"/>
    <xf numFmtId="166" fontId="0" fillId="0" borderId="1" xfId="0" applyNumberFormat="1" applyBorder="1" applyAlignment="1">
      <alignment horizontal="right"/>
    </xf>
    <xf numFmtId="2" fontId="0" fillId="0" borderId="1" xfId="0" applyNumberFormat="1" applyBorder="1" applyAlignment="1">
      <alignment horizontal="right"/>
    </xf>
    <xf numFmtId="0" fontId="9" fillId="0" borderId="0" xfId="2" applyFont="1"/>
    <xf numFmtId="0" fontId="9" fillId="0" borderId="0" xfId="2" applyFont="1" applyAlignment="1">
      <alignment horizontal="left" vertical="top"/>
    </xf>
    <xf numFmtId="0" fontId="10" fillId="5" borderId="0" xfId="2" applyFont="1" applyFill="1" applyAlignment="1">
      <alignment horizontal="center" vertical="center"/>
    </xf>
    <xf numFmtId="0" fontId="10" fillId="5" borderId="0" xfId="2" applyFont="1" applyFill="1" applyAlignment="1">
      <alignment horizontal="left" vertical="center"/>
    </xf>
    <xf numFmtId="0" fontId="10" fillId="0" borderId="0" xfId="2" applyFont="1"/>
    <xf numFmtId="0" fontId="11" fillId="0" borderId="0" xfId="2" applyFont="1" applyFill="1" applyAlignment="1">
      <alignment vertical="top"/>
    </xf>
    <xf numFmtId="0" fontId="1" fillId="0" borderId="1" xfId="0" applyFont="1" applyBorder="1" applyAlignment="1">
      <alignment vertical="top" wrapText="1"/>
    </xf>
    <xf numFmtId="165" fontId="1" fillId="0" borderId="1" xfId="1" applyNumberFormat="1" applyFont="1" applyBorder="1"/>
    <xf numFmtId="167" fontId="1" fillId="0" borderId="1" xfId="1" applyNumberFormat="1" applyFont="1" applyBorder="1" applyAlignment="1">
      <alignment horizontal="right"/>
    </xf>
    <xf numFmtId="0" fontId="1" fillId="0" borderId="1" xfId="0" applyFont="1" applyBorder="1"/>
    <xf numFmtId="43" fontId="1" fillId="0" borderId="1" xfId="1" applyNumberFormat="1" applyFont="1" applyBorder="1" applyAlignment="1">
      <alignment horizontal="right"/>
    </xf>
    <xf numFmtId="165" fontId="1" fillId="0" borderId="1" xfId="1" applyNumberFormat="1" applyFont="1" applyBorder="1" applyAlignment="1">
      <alignment horizontal="right"/>
    </xf>
    <xf numFmtId="168" fontId="1" fillId="0" borderId="1" xfId="1" applyNumberFormat="1" applyFont="1" applyBorder="1"/>
    <xf numFmtId="0" fontId="1" fillId="0" borderId="1" xfId="0" applyFont="1" applyFill="1" applyBorder="1" applyAlignment="1">
      <alignment horizontal="right"/>
    </xf>
    <xf numFmtId="3" fontId="1" fillId="0" borderId="1" xfId="0" applyNumberFormat="1" applyFont="1" applyBorder="1"/>
    <xf numFmtId="4" fontId="1" fillId="0" borderId="1" xfId="0" applyNumberFormat="1" applyFont="1" applyBorder="1"/>
    <xf numFmtId="0" fontId="9" fillId="0" borderId="0" xfId="2" applyFont="1" applyAlignment="1">
      <alignment wrapText="1"/>
    </xf>
    <xf numFmtId="0" fontId="10" fillId="0" borderId="0" xfId="2" applyFont="1" applyAlignment="1">
      <alignment wrapText="1"/>
    </xf>
    <xf numFmtId="0" fontId="10" fillId="5" borderId="0" xfId="2" applyFont="1" applyFill="1" applyAlignment="1">
      <alignment horizontal="center" vertical="center" wrapText="1"/>
    </xf>
    <xf numFmtId="0" fontId="2" fillId="0" borderId="0" xfId="0" applyFont="1" applyAlignment="1">
      <alignment horizontal="center"/>
    </xf>
    <xf numFmtId="0" fontId="2" fillId="0" borderId="0" xfId="0" applyFont="1" applyBorder="1" applyAlignment="1">
      <alignment horizontal="center"/>
    </xf>
    <xf numFmtId="14" fontId="9" fillId="0" borderId="1" xfId="2" applyNumberFormat="1" applyFont="1" applyBorder="1" applyAlignment="1">
      <alignment horizontal="left"/>
    </xf>
    <xf numFmtId="0" fontId="9" fillId="0" borderId="1" xfId="2" applyFont="1" applyBorder="1" applyAlignment="1">
      <alignment wrapText="1"/>
    </xf>
    <xf numFmtId="0" fontId="1" fillId="0" borderId="2" xfId="0" applyFont="1" applyBorder="1" applyAlignment="1">
      <alignment horizontal="center" wrapText="1"/>
    </xf>
    <xf numFmtId="0" fontId="1" fillId="0" borderId="3" xfId="0" applyFont="1" applyBorder="1" applyAlignment="1">
      <alignment horizontal="center" wrapText="1"/>
    </xf>
    <xf numFmtId="0" fontId="9" fillId="0" borderId="7" xfId="2" applyFont="1" applyBorder="1" applyAlignment="1">
      <alignment wrapText="1"/>
    </xf>
    <xf numFmtId="0" fontId="9" fillId="0" borderId="7" xfId="2" applyFont="1" applyBorder="1" applyAlignment="1">
      <alignment horizontal="left" vertical="top" wrapText="1"/>
    </xf>
    <xf numFmtId="0" fontId="9" fillId="0" borderId="6" xfId="2" applyFont="1" applyBorder="1" applyAlignment="1">
      <alignment horizontal="left" vertical="top" wrapText="1"/>
    </xf>
    <xf numFmtId="0" fontId="9" fillId="0" borderId="8" xfId="2" applyFont="1" applyBorder="1" applyAlignment="1">
      <alignment horizontal="left" vertical="top" wrapText="1"/>
    </xf>
    <xf numFmtId="0" fontId="9" fillId="0" borderId="6" xfId="2" applyFont="1" applyBorder="1" applyAlignment="1">
      <alignment vertical="top" wrapText="1"/>
    </xf>
    <xf numFmtId="0" fontId="1" fillId="0" borderId="1" xfId="0" applyFont="1" applyBorder="1" applyAlignment="1">
      <alignment vertical="center" wrapText="1"/>
    </xf>
    <xf numFmtId="0" fontId="0" fillId="0" borderId="1" xfId="0" applyBorder="1" applyAlignment="1">
      <alignment wrapText="1"/>
    </xf>
    <xf numFmtId="0" fontId="12" fillId="0" borderId="0" xfId="0" applyFont="1"/>
    <xf numFmtId="0" fontId="13" fillId="0" borderId="0" xfId="0" applyFont="1"/>
    <xf numFmtId="0" fontId="13" fillId="0" borderId="0" xfId="0" applyFont="1" applyFill="1" applyBorder="1"/>
    <xf numFmtId="0" fontId="13" fillId="0" borderId="0" xfId="0" applyFont="1" applyFill="1"/>
    <xf numFmtId="0" fontId="2" fillId="0" borderId="0" xfId="0" applyFont="1" applyAlignment="1"/>
    <xf numFmtId="0" fontId="2" fillId="0" borderId="0" xfId="0" applyFont="1" applyBorder="1" applyAlignment="1"/>
    <xf numFmtId="0" fontId="2" fillId="0" borderId="4" xfId="0" applyFont="1" applyBorder="1" applyAlignment="1"/>
    <xf numFmtId="0" fontId="1" fillId="0" borderId="9" xfId="0" applyFont="1" applyBorder="1" applyAlignment="1"/>
    <xf numFmtId="164" fontId="1" fillId="0" borderId="7" xfId="0" applyNumberFormat="1" applyFont="1" applyBorder="1" applyAlignment="1">
      <alignment horizontal="center"/>
    </xf>
    <xf numFmtId="164" fontId="1" fillId="0" borderId="8" xfId="0" applyNumberFormat="1" applyFont="1" applyBorder="1" applyAlignment="1">
      <alignment horizontal="center"/>
    </xf>
    <xf numFmtId="0" fontId="0" fillId="0" borderId="7" xfId="0" applyBorder="1" applyAlignment="1">
      <alignment horizontal="center"/>
    </xf>
    <xf numFmtId="164" fontId="1" fillId="0" borderId="7" xfId="0" applyNumberFormat="1" applyFont="1" applyBorder="1"/>
    <xf numFmtId="0" fontId="17" fillId="0" borderId="11" xfId="0" applyFont="1" applyBorder="1" applyAlignment="1">
      <alignment horizontal="center" vertical="center"/>
    </xf>
    <xf numFmtId="0" fontId="17" fillId="0" borderId="11" xfId="0" applyFont="1" applyBorder="1" applyAlignment="1">
      <alignment horizontal="center" vertical="center" wrapText="1"/>
    </xf>
    <xf numFmtId="14" fontId="13" fillId="0" borderId="14" xfId="0" applyNumberFormat="1" applyFont="1" applyBorder="1" applyAlignment="1">
      <alignment horizontal="center" vertical="center"/>
    </xf>
    <xf numFmtId="0" fontId="13" fillId="0" borderId="15" xfId="0" applyFont="1" applyBorder="1" applyAlignment="1">
      <alignment horizontal="center" vertical="center"/>
    </xf>
    <xf numFmtId="0" fontId="17" fillId="0" borderId="15" xfId="0" applyFont="1" applyBorder="1" applyAlignment="1">
      <alignment horizontal="center" vertical="center" wrapText="1"/>
    </xf>
    <xf numFmtId="0" fontId="0" fillId="0" borderId="15" xfId="0" applyFont="1" applyBorder="1" applyAlignment="1">
      <alignment horizontal="center" vertical="center"/>
    </xf>
    <xf numFmtId="0" fontId="0" fillId="0" borderId="16" xfId="0" applyFont="1" applyBorder="1" applyAlignment="1">
      <alignment horizontal="center" vertical="center"/>
    </xf>
    <xf numFmtId="169" fontId="0" fillId="0" borderId="15" xfId="0" applyNumberFormat="1" applyFont="1" applyBorder="1" applyAlignment="1">
      <alignment horizontal="center" vertical="center"/>
    </xf>
    <xf numFmtId="169" fontId="0" fillId="0" borderId="17" xfId="0" applyNumberFormat="1" applyFont="1" applyBorder="1" applyAlignment="1">
      <alignment horizontal="center" vertical="center"/>
    </xf>
    <xf numFmtId="169" fontId="0" fillId="0" borderId="18" xfId="0" applyNumberFormat="1" applyFont="1" applyBorder="1" applyAlignment="1">
      <alignment horizontal="center" vertical="center"/>
    </xf>
    <xf numFmtId="14" fontId="13" fillId="0" borderId="19" xfId="0" applyNumberFormat="1" applyFont="1" applyBorder="1" applyAlignment="1">
      <alignment horizontal="center" vertical="center"/>
    </xf>
    <xf numFmtId="0" fontId="13" fillId="0" borderId="1" xfId="0" applyFont="1" applyBorder="1" applyAlignment="1">
      <alignment horizontal="center" vertical="center"/>
    </xf>
    <xf numFmtId="0" fontId="17" fillId="0" borderId="1" xfId="0" applyFont="1" applyBorder="1" applyAlignment="1">
      <alignment horizontal="center" vertical="center" wrapText="1"/>
    </xf>
    <xf numFmtId="0" fontId="0" fillId="0" borderId="1" xfId="0" applyFont="1" applyBorder="1" applyAlignment="1">
      <alignment horizontal="center" vertical="center"/>
    </xf>
    <xf numFmtId="0" fontId="0" fillId="0" borderId="3" xfId="0" applyFont="1" applyBorder="1" applyAlignment="1">
      <alignment horizontal="center" vertical="center"/>
    </xf>
    <xf numFmtId="169" fontId="0" fillId="0" borderId="1" xfId="0" applyNumberFormat="1" applyFont="1" applyBorder="1" applyAlignment="1">
      <alignment horizontal="center" vertical="center"/>
    </xf>
    <xf numFmtId="169" fontId="0" fillId="0" borderId="2" xfId="0" applyNumberFormat="1" applyFont="1" applyBorder="1" applyAlignment="1">
      <alignment horizontal="center" vertical="center"/>
    </xf>
    <xf numFmtId="169" fontId="0" fillId="0" borderId="20" xfId="0" applyNumberFormat="1" applyFont="1" applyBorder="1" applyAlignment="1">
      <alignment horizontal="center" vertical="center"/>
    </xf>
    <xf numFmtId="14" fontId="13" fillId="0" borderId="21" xfId="0" applyNumberFormat="1" applyFont="1" applyBorder="1" applyAlignment="1">
      <alignment horizontal="center" vertical="center"/>
    </xf>
    <xf numFmtId="0" fontId="13" fillId="0" borderId="6" xfId="0" applyFont="1" applyBorder="1" applyAlignment="1">
      <alignment horizontal="center" vertical="center"/>
    </xf>
    <xf numFmtId="0" fontId="17" fillId="0" borderId="6" xfId="0" applyFont="1" applyBorder="1" applyAlignment="1">
      <alignment horizontal="center" vertical="center" wrapText="1"/>
    </xf>
    <xf numFmtId="0" fontId="0" fillId="0" borderId="6" xfId="0" applyFont="1" applyBorder="1" applyAlignment="1">
      <alignment horizontal="center" vertical="center"/>
    </xf>
    <xf numFmtId="0" fontId="0" fillId="0" borderId="22" xfId="0" applyFont="1" applyBorder="1" applyAlignment="1">
      <alignment horizontal="center" vertical="center"/>
    </xf>
    <xf numFmtId="169" fontId="0" fillId="0" borderId="6" xfId="0" applyNumberFormat="1" applyFont="1" applyBorder="1" applyAlignment="1">
      <alignment horizontal="center" vertical="center"/>
    </xf>
    <xf numFmtId="169" fontId="0" fillId="0" borderId="23" xfId="0" applyNumberFormat="1" applyFont="1" applyBorder="1" applyAlignment="1">
      <alignment horizontal="center" vertical="center"/>
    </xf>
    <xf numFmtId="169" fontId="0" fillId="0" borderId="24" xfId="0" applyNumberFormat="1" applyFont="1" applyBorder="1" applyAlignment="1">
      <alignment horizontal="center" vertical="center"/>
    </xf>
    <xf numFmtId="0" fontId="0" fillId="0" borderId="1" xfId="0" applyBorder="1" applyAlignment="1">
      <alignment horizontal="center" vertical="center"/>
    </xf>
    <xf numFmtId="169" fontId="0" fillId="0" borderId="1" xfId="0" applyNumberFormat="1" applyBorder="1" applyAlignment="1">
      <alignment horizontal="center" vertical="center"/>
    </xf>
    <xf numFmtId="169" fontId="0" fillId="0" borderId="20" xfId="0" applyNumberFormat="1" applyBorder="1" applyAlignment="1">
      <alignment horizontal="center" vertical="center"/>
    </xf>
    <xf numFmtId="0" fontId="0" fillId="0" borderId="3" xfId="0" applyBorder="1" applyAlignment="1">
      <alignment horizontal="center" vertical="center"/>
    </xf>
    <xf numFmtId="169" fontId="0" fillId="0" borderId="2" xfId="0" applyNumberFormat="1" applyBorder="1" applyAlignment="1">
      <alignment horizontal="center" vertical="center"/>
    </xf>
    <xf numFmtId="14" fontId="13" fillId="0" borderId="25" xfId="0" applyNumberFormat="1" applyFont="1" applyBorder="1" applyAlignment="1">
      <alignment horizontal="center" vertical="center"/>
    </xf>
    <xf numFmtId="0" fontId="1" fillId="0" borderId="0" xfId="0" applyFont="1"/>
    <xf numFmtId="0" fontId="0" fillId="0" borderId="0" xfId="0" applyAlignment="1">
      <alignment horizontal="left"/>
    </xf>
    <xf numFmtId="0" fontId="0" fillId="0" borderId="0" xfId="0" applyAlignment="1"/>
    <xf numFmtId="20" fontId="13" fillId="0" borderId="1" xfId="0" applyNumberFormat="1" applyFont="1" applyBorder="1" applyAlignment="1">
      <alignment horizontal="center" vertical="center"/>
    </xf>
    <xf numFmtId="14" fontId="13" fillId="0" borderId="1" xfId="0" applyNumberFormat="1" applyFont="1" applyBorder="1" applyAlignment="1">
      <alignment horizontal="center" vertical="center"/>
    </xf>
    <xf numFmtId="20" fontId="13" fillId="0" borderId="0" xfId="0" applyNumberFormat="1" applyFont="1" applyBorder="1" applyAlignment="1">
      <alignment horizontal="center" vertical="center"/>
    </xf>
    <xf numFmtId="0" fontId="13" fillId="0" borderId="0" xfId="0" applyFont="1" applyBorder="1" applyAlignment="1">
      <alignment horizontal="center" vertical="center"/>
    </xf>
    <xf numFmtId="0" fontId="17" fillId="0" borderId="0" xfId="0" applyFont="1" applyBorder="1" applyAlignment="1">
      <alignment horizontal="center" vertical="center" wrapText="1"/>
    </xf>
    <xf numFmtId="0" fontId="0" fillId="0" borderId="0" xfId="0" applyFont="1" applyBorder="1" applyAlignment="1">
      <alignment horizontal="center" vertical="center"/>
    </xf>
    <xf numFmtId="169" fontId="0" fillId="0" borderId="0" xfId="0" applyNumberFormat="1" applyFont="1" applyBorder="1" applyAlignment="1">
      <alignment horizontal="center" vertical="center"/>
    </xf>
    <xf numFmtId="0" fontId="13" fillId="0" borderId="1" xfId="0" applyFont="1" applyBorder="1" applyAlignment="1">
      <alignment horizontal="center" vertical="center"/>
    </xf>
    <xf numFmtId="164" fontId="1" fillId="0" borderId="1" xfId="0" applyNumberFormat="1" applyFont="1" applyBorder="1" applyAlignment="1">
      <alignment horizontal="center"/>
    </xf>
    <xf numFmtId="0" fontId="13" fillId="0" borderId="1" xfId="0" applyFont="1" applyBorder="1" applyAlignment="1">
      <alignment horizontal="center" vertical="center"/>
    </xf>
    <xf numFmtId="0" fontId="13" fillId="0" borderId="6" xfId="0" applyFont="1" applyBorder="1" applyAlignment="1">
      <alignment horizontal="center" vertical="center"/>
    </xf>
    <xf numFmtId="0" fontId="17" fillId="0" borderId="1" xfId="0" applyFont="1" applyBorder="1" applyAlignment="1">
      <alignment horizontal="center" vertical="center"/>
    </xf>
    <xf numFmtId="0" fontId="17" fillId="0" borderId="1" xfId="0" applyFont="1" applyBorder="1" applyAlignment="1">
      <alignment horizontal="center" vertical="center" wrapText="1"/>
    </xf>
    <xf numFmtId="14" fontId="9" fillId="0" borderId="1" xfId="2" applyNumberFormat="1" applyFont="1" applyBorder="1" applyAlignment="1">
      <alignment horizontal="center"/>
    </xf>
    <xf numFmtId="14" fontId="13" fillId="0" borderId="6" xfId="0" applyNumberFormat="1" applyFont="1" applyBorder="1" applyAlignment="1">
      <alignment horizontal="center" vertical="center"/>
    </xf>
    <xf numFmtId="20" fontId="13" fillId="0" borderId="6" xfId="0" applyNumberFormat="1" applyFont="1" applyBorder="1" applyAlignment="1">
      <alignment horizontal="center" vertical="center"/>
    </xf>
    <xf numFmtId="0" fontId="1" fillId="0" borderId="1" xfId="0" applyFont="1" applyBorder="1" applyAlignment="1">
      <alignment horizontal="center" wrapText="1"/>
    </xf>
    <xf numFmtId="0" fontId="2" fillId="0" borderId="0" xfId="0" applyFont="1" applyAlignment="1">
      <alignment horizontal="center"/>
    </xf>
    <xf numFmtId="0" fontId="2" fillId="0" borderId="0" xfId="0" applyFont="1" applyBorder="1" applyAlignment="1">
      <alignment horizontal="center"/>
    </xf>
    <xf numFmtId="0" fontId="17" fillId="0" borderId="1" xfId="0" applyFont="1" applyBorder="1" applyAlignment="1">
      <alignment horizontal="center" vertical="center" wrapText="1"/>
    </xf>
    <xf numFmtId="0" fontId="0" fillId="0" borderId="1" xfId="0" applyFont="1" applyBorder="1" applyAlignment="1">
      <alignment horizontal="center" vertical="center" wrapText="1"/>
    </xf>
    <xf numFmtId="14" fontId="0" fillId="0" borderId="1" xfId="0" applyNumberFormat="1" applyFont="1" applyBorder="1" applyAlignment="1">
      <alignment horizontal="center" vertical="center"/>
    </xf>
    <xf numFmtId="0" fontId="0" fillId="0" borderId="1" xfId="0" applyFont="1" applyBorder="1" applyAlignment="1">
      <alignment horizontal="center" vertical="center"/>
    </xf>
    <xf numFmtId="0" fontId="17" fillId="0" borderId="1" xfId="0" applyFont="1" applyBorder="1" applyAlignment="1">
      <alignment horizontal="center" vertical="center" wrapText="1"/>
    </xf>
    <xf numFmtId="0" fontId="0" fillId="0" borderId="1" xfId="0" applyFont="1" applyBorder="1" applyAlignment="1">
      <alignment horizontal="center" vertical="center"/>
    </xf>
    <xf numFmtId="0" fontId="0" fillId="2" borderId="1" xfId="0" applyFill="1" applyBorder="1" applyAlignment="1">
      <alignment horizontal="right"/>
    </xf>
    <xf numFmtId="0" fontId="1" fillId="0" borderId="0" xfId="0" applyFont="1" applyBorder="1" applyAlignment="1">
      <alignment horizontal="center" wrapText="1"/>
    </xf>
    <xf numFmtId="164" fontId="1" fillId="0" borderId="0" xfId="0" applyNumberFormat="1" applyFont="1" applyBorder="1" applyAlignment="1">
      <alignment horizontal="center"/>
    </xf>
    <xf numFmtId="164" fontId="1" fillId="0" borderId="0" xfId="0" applyNumberFormat="1" applyFont="1" applyBorder="1" applyAlignment="1">
      <alignment horizontal="center" wrapText="1"/>
    </xf>
    <xf numFmtId="0" fontId="0" fillId="0" borderId="0" xfId="0" applyBorder="1" applyAlignment="1">
      <alignment horizontal="center"/>
    </xf>
    <xf numFmtId="0" fontId="0" fillId="0" borderId="0" xfId="0" applyBorder="1" applyAlignment="1">
      <alignment horizontal="right"/>
    </xf>
    <xf numFmtId="2" fontId="0" fillId="0" borderId="0" xfId="0" applyNumberFormat="1" applyBorder="1" applyAlignment="1">
      <alignment horizontal="right"/>
    </xf>
    <xf numFmtId="14" fontId="0" fillId="0" borderId="6" xfId="0" applyNumberFormat="1" applyFont="1" applyBorder="1" applyAlignment="1">
      <alignment horizontal="center" vertical="center"/>
    </xf>
    <xf numFmtId="0" fontId="17" fillId="0" borderId="1" xfId="0" applyFont="1" applyBorder="1" applyAlignment="1">
      <alignment horizontal="center" vertical="center" wrapText="1"/>
    </xf>
    <xf numFmtId="0" fontId="13" fillId="0" borderId="0" xfId="0" applyFont="1" applyBorder="1" applyAlignment="1">
      <alignment horizontal="center" vertical="center"/>
    </xf>
    <xf numFmtId="0" fontId="0" fillId="0" borderId="1" xfId="0" applyFont="1" applyBorder="1" applyAlignment="1">
      <alignment horizontal="center" vertical="center"/>
    </xf>
    <xf numFmtId="0" fontId="0" fillId="0" borderId="6" xfId="0" applyFont="1" applyBorder="1" applyAlignment="1">
      <alignment horizontal="center" vertical="center"/>
    </xf>
    <xf numFmtId="0" fontId="1" fillId="0" borderId="1" xfId="0" applyFont="1" applyBorder="1" applyAlignment="1">
      <alignment horizontal="center" wrapText="1"/>
    </xf>
    <xf numFmtId="0" fontId="2" fillId="0" borderId="0" xfId="0" applyFont="1" applyAlignment="1">
      <alignment horizontal="center"/>
    </xf>
    <xf numFmtId="0" fontId="2" fillId="0" borderId="0" xfId="0" applyFont="1" applyBorder="1" applyAlignment="1">
      <alignment horizontal="center"/>
    </xf>
    <xf numFmtId="164" fontId="0" fillId="0" borderId="1" xfId="0" applyNumberFormat="1" applyBorder="1" applyAlignment="1">
      <alignment horizontal="center" vertical="center"/>
    </xf>
    <xf numFmtId="14" fontId="0" fillId="0" borderId="1" xfId="0" applyNumberFormat="1" applyBorder="1" applyAlignment="1">
      <alignment horizontal="center" vertical="center"/>
    </xf>
    <xf numFmtId="0" fontId="0" fillId="0" borderId="1" xfId="0" applyBorder="1" applyAlignment="1">
      <alignment horizontal="center" vertical="center" wrapText="1"/>
    </xf>
    <xf numFmtId="0" fontId="21" fillId="0" borderId="1" xfId="3" applyFont="1" applyBorder="1" applyAlignment="1">
      <alignment horizontal="center" vertical="center"/>
    </xf>
    <xf numFmtId="0" fontId="13" fillId="0" borderId="0" xfId="0" applyFont="1" applyBorder="1" applyAlignment="1">
      <alignment horizontal="center" vertical="center"/>
    </xf>
    <xf numFmtId="0" fontId="17" fillId="0" borderId="1" xfId="0" applyFont="1" applyBorder="1" applyAlignment="1">
      <alignment horizontal="center" vertical="center" wrapText="1"/>
    </xf>
    <xf numFmtId="0" fontId="0" fillId="0" borderId="1" xfId="0" applyFont="1" applyBorder="1" applyAlignment="1">
      <alignment horizontal="center" vertical="center"/>
    </xf>
    <xf numFmtId="0" fontId="0" fillId="0" borderId="1" xfId="0" applyBorder="1" applyAlignment="1">
      <alignment horizontal="center" vertical="center"/>
    </xf>
    <xf numFmtId="0" fontId="0" fillId="0" borderId="1" xfId="0" applyFill="1" applyBorder="1" applyAlignment="1">
      <alignment horizontal="center" vertical="center"/>
    </xf>
    <xf numFmtId="164" fontId="0" fillId="0" borderId="1" xfId="0" applyNumberFormat="1" applyFont="1" applyBorder="1" applyAlignment="1">
      <alignment horizontal="center" vertical="center"/>
    </xf>
    <xf numFmtId="164" fontId="0" fillId="0" borderId="6" xfId="0" applyNumberFormat="1" applyBorder="1" applyAlignment="1">
      <alignment horizontal="center" vertical="center"/>
    </xf>
    <xf numFmtId="0" fontId="0" fillId="0" borderId="6" xfId="0" applyBorder="1" applyAlignment="1">
      <alignment horizontal="center" vertical="center"/>
    </xf>
    <xf numFmtId="169" fontId="0" fillId="0" borderId="6" xfId="0" applyNumberFormat="1" applyBorder="1" applyAlignment="1">
      <alignment horizontal="center" vertical="center"/>
    </xf>
    <xf numFmtId="170" fontId="0" fillId="0" borderId="1" xfId="0" applyNumberFormat="1" applyFont="1" applyBorder="1" applyAlignment="1">
      <alignment horizontal="center" vertical="center"/>
    </xf>
    <xf numFmtId="1" fontId="0" fillId="0" borderId="1" xfId="0" applyNumberFormat="1" applyBorder="1" applyAlignment="1">
      <alignment horizontal="right"/>
    </xf>
    <xf numFmtId="0" fontId="17" fillId="0" borderId="1" xfId="0" applyFont="1" applyBorder="1" applyAlignment="1">
      <alignment horizontal="center" vertical="center" wrapText="1"/>
    </xf>
    <xf numFmtId="0" fontId="13" fillId="0" borderId="0" xfId="0" applyFont="1" applyBorder="1" applyAlignment="1">
      <alignment horizontal="center" vertical="center"/>
    </xf>
    <xf numFmtId="0" fontId="0" fillId="0" borderId="1" xfId="0" applyFont="1" applyBorder="1" applyAlignment="1">
      <alignment horizontal="center" vertical="center"/>
    </xf>
    <xf numFmtId="0" fontId="0" fillId="0" borderId="1" xfId="0" applyFont="1" applyBorder="1" applyAlignment="1">
      <alignment horizontal="center" vertical="center" wrapText="1"/>
    </xf>
    <xf numFmtId="0" fontId="0" fillId="0" borderId="1" xfId="0" applyBorder="1" applyAlignment="1">
      <alignment horizontal="center" vertical="center"/>
    </xf>
    <xf numFmtId="0" fontId="1" fillId="0" borderId="1" xfId="0" applyFont="1" applyBorder="1" applyAlignment="1">
      <alignment horizontal="center" wrapText="1"/>
    </xf>
    <xf numFmtId="0" fontId="2" fillId="0" borderId="0" xfId="0" applyFont="1" applyAlignment="1">
      <alignment horizontal="center"/>
    </xf>
    <xf numFmtId="0" fontId="2" fillId="0" borderId="0" xfId="0" applyFont="1" applyBorder="1" applyAlignment="1">
      <alignment horizontal="center"/>
    </xf>
    <xf numFmtId="0" fontId="17" fillId="0" borderId="1" xfId="0" applyFont="1" applyBorder="1" applyAlignment="1">
      <alignment horizontal="center" vertical="center" wrapText="1"/>
    </xf>
    <xf numFmtId="0" fontId="0" fillId="0" borderId="1" xfId="0" applyFont="1" applyBorder="1" applyAlignment="1">
      <alignment horizontal="center" vertical="center"/>
    </xf>
    <xf numFmtId="0" fontId="0" fillId="0" borderId="1" xfId="0" applyBorder="1" applyAlignment="1">
      <alignment horizontal="center" vertical="center"/>
    </xf>
    <xf numFmtId="0" fontId="0" fillId="0" borderId="0" xfId="0" applyBorder="1"/>
    <xf numFmtId="14" fontId="0" fillId="0" borderId="0" xfId="0" applyNumberFormat="1"/>
    <xf numFmtId="164" fontId="0" fillId="0" borderId="7" xfId="0" applyNumberFormat="1" applyFont="1" applyBorder="1" applyAlignment="1">
      <alignment horizontal="center" vertical="center"/>
    </xf>
    <xf numFmtId="0" fontId="0" fillId="0" borderId="7" xfId="0" applyFont="1" applyBorder="1" applyAlignment="1">
      <alignment horizontal="center" vertical="center"/>
    </xf>
    <xf numFmtId="0" fontId="17" fillId="0" borderId="7" xfId="0" applyFont="1" applyBorder="1" applyAlignment="1">
      <alignment horizontal="center" vertical="center" wrapText="1"/>
    </xf>
    <xf numFmtId="169" fontId="0" fillId="0" borderId="7" xfId="0" applyNumberFormat="1" applyFont="1" applyBorder="1" applyAlignment="1">
      <alignment horizontal="center" vertical="center"/>
    </xf>
    <xf numFmtId="0" fontId="9" fillId="0" borderId="1" xfId="2" applyFont="1" applyBorder="1" applyAlignment="1">
      <alignment horizontal="left" wrapText="1"/>
    </xf>
    <xf numFmtId="171" fontId="0" fillId="0" borderId="1" xfId="0" applyNumberFormat="1" applyBorder="1" applyAlignment="1">
      <alignment horizontal="right"/>
    </xf>
    <xf numFmtId="14" fontId="0" fillId="0" borderId="22" xfId="0" applyNumberFormat="1" applyBorder="1" applyAlignment="1">
      <alignment horizontal="center" vertical="center"/>
    </xf>
    <xf numFmtId="14" fontId="0" fillId="0" borderId="21" xfId="0" applyNumberFormat="1" applyBorder="1" applyAlignment="1">
      <alignment horizontal="center" vertical="center"/>
    </xf>
    <xf numFmtId="0" fontId="0" fillId="0" borderId="7" xfId="0" applyBorder="1" applyAlignment="1">
      <alignment horizontal="center" vertical="center"/>
    </xf>
    <xf numFmtId="0" fontId="1" fillId="0" borderId="1" xfId="0" applyFont="1" applyBorder="1" applyAlignment="1">
      <alignment horizontal="center" wrapText="1"/>
    </xf>
    <xf numFmtId="0" fontId="2" fillId="0" borderId="0" xfId="0" applyFont="1" applyAlignment="1">
      <alignment horizontal="center"/>
    </xf>
    <xf numFmtId="0" fontId="2" fillId="0" borderId="0" xfId="0" applyFont="1" applyBorder="1" applyAlignment="1">
      <alignment horizontal="center"/>
    </xf>
    <xf numFmtId="0" fontId="17" fillId="0" borderId="1" xfId="0" applyFont="1" applyBorder="1" applyAlignment="1">
      <alignment horizontal="center" vertical="center" wrapText="1"/>
    </xf>
    <xf numFmtId="0" fontId="13" fillId="0" borderId="0" xfId="0" applyFon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0" fillId="6" borderId="1" xfId="0" applyFill="1" applyBorder="1" applyAlignment="1">
      <alignment horizontal="right"/>
    </xf>
    <xf numFmtId="0" fontId="0" fillId="6" borderId="1" xfId="0" applyFont="1" applyFill="1" applyBorder="1" applyAlignment="1">
      <alignment horizontal="right"/>
    </xf>
    <xf numFmtId="0" fontId="1" fillId="0" borderId="1" xfId="0" applyFont="1" applyBorder="1" applyAlignment="1">
      <alignment horizontal="center" wrapText="1"/>
    </xf>
    <xf numFmtId="0" fontId="2" fillId="0" borderId="0" xfId="0" applyFont="1" applyAlignment="1">
      <alignment horizontal="center"/>
    </xf>
    <xf numFmtId="0" fontId="2" fillId="0" borderId="0" xfId="0" applyFont="1" applyBorder="1" applyAlignment="1">
      <alignment horizontal="center"/>
    </xf>
    <xf numFmtId="0" fontId="17" fillId="0" borderId="1" xfId="0" applyFont="1" applyBorder="1" applyAlignment="1">
      <alignment horizontal="center" vertical="center" wrapText="1"/>
    </xf>
    <xf numFmtId="0" fontId="13" fillId="0" borderId="0" xfId="0" applyFont="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wrapText="1"/>
    </xf>
    <xf numFmtId="0" fontId="2" fillId="0" borderId="0" xfId="0" applyFont="1" applyAlignment="1">
      <alignment horizontal="center"/>
    </xf>
    <xf numFmtId="0" fontId="2" fillId="0" borderId="0" xfId="0" applyFont="1" applyBorder="1" applyAlignment="1">
      <alignment horizontal="center"/>
    </xf>
    <xf numFmtId="0" fontId="17" fillId="0" borderId="1" xfId="0" applyFont="1" applyBorder="1" applyAlignment="1">
      <alignment horizontal="center" vertical="center" wrapText="1"/>
    </xf>
    <xf numFmtId="0" fontId="13" fillId="0" borderId="0" xfId="0" applyFon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1" fillId="0" borderId="1" xfId="0" applyFont="1" applyBorder="1" applyAlignment="1">
      <alignment horizontal="center" wrapText="1"/>
    </xf>
    <xf numFmtId="0" fontId="2" fillId="0" borderId="0" xfId="0" applyFont="1" applyAlignment="1">
      <alignment horizontal="center"/>
    </xf>
    <xf numFmtId="0" fontId="2" fillId="0" borderId="0" xfId="0" applyFont="1" applyBorder="1" applyAlignment="1">
      <alignment horizontal="center"/>
    </xf>
    <xf numFmtId="14" fontId="9" fillId="0" borderId="0" xfId="2" applyNumberFormat="1" applyFont="1" applyAlignment="1">
      <alignment horizontal="center"/>
    </xf>
    <xf numFmtId="164" fontId="1" fillId="0" borderId="2" xfId="0" applyNumberFormat="1" applyFont="1" applyBorder="1" applyAlignment="1">
      <alignment horizontal="center"/>
    </xf>
    <xf numFmtId="164" fontId="1" fillId="0" borderId="5" xfId="0" applyNumberFormat="1" applyFont="1" applyBorder="1" applyAlignment="1">
      <alignment horizontal="center"/>
    </xf>
    <xf numFmtId="164" fontId="1" fillId="0" borderId="3" xfId="0" applyNumberFormat="1" applyFont="1" applyBorder="1" applyAlignment="1">
      <alignment horizontal="center"/>
    </xf>
    <xf numFmtId="0" fontId="1" fillId="0" borderId="2" xfId="0" applyFont="1" applyBorder="1" applyAlignment="1">
      <alignment horizontal="center"/>
    </xf>
    <xf numFmtId="0" fontId="1" fillId="0" borderId="5" xfId="0" applyFont="1" applyBorder="1" applyAlignment="1">
      <alignment horizontal="center"/>
    </xf>
    <xf numFmtId="0" fontId="1" fillId="0" borderId="3" xfId="0" applyFont="1" applyBorder="1" applyAlignment="1">
      <alignment horizontal="center"/>
    </xf>
    <xf numFmtId="0" fontId="13" fillId="0" borderId="0" xfId="0" applyFont="1" applyAlignment="1">
      <alignment horizontal="left" vertical="top" wrapText="1"/>
    </xf>
    <xf numFmtId="0" fontId="13" fillId="0" borderId="0" xfId="0" applyFont="1" applyFill="1" applyBorder="1" applyAlignment="1">
      <alignment horizontal="left" vertical="top" wrapText="1"/>
    </xf>
    <xf numFmtId="0" fontId="0" fillId="0" borderId="1" xfId="0" applyBorder="1" applyAlignment="1">
      <alignment horizontal="center" wrapText="1"/>
    </xf>
    <xf numFmtId="0" fontId="16" fillId="3" borderId="0" xfId="0" applyFont="1" applyFill="1" applyAlignment="1">
      <alignment horizontal="left" vertical="top" wrapText="1"/>
    </xf>
    <xf numFmtId="0" fontId="13" fillId="2" borderId="0" xfId="0" applyFont="1" applyFill="1" applyAlignment="1">
      <alignment horizontal="left" vertical="top"/>
    </xf>
    <xf numFmtId="0" fontId="13" fillId="4" borderId="0" xfId="0" applyFont="1" applyFill="1" applyAlignment="1">
      <alignment horizontal="left" vertical="top" wrapText="1"/>
    </xf>
    <xf numFmtId="0" fontId="1" fillId="0" borderId="1" xfId="0" applyFont="1" applyBorder="1" applyAlignment="1">
      <alignment horizontal="center" wrapText="1"/>
    </xf>
    <xf numFmtId="14" fontId="9" fillId="0" borderId="6" xfId="2" applyNumberFormat="1" applyFont="1" applyBorder="1" applyAlignment="1">
      <alignment horizontal="center"/>
    </xf>
    <xf numFmtId="14" fontId="9" fillId="0" borderId="7" xfId="2" applyNumberFormat="1" applyFont="1" applyBorder="1" applyAlignment="1">
      <alignment horizontal="center"/>
    </xf>
    <xf numFmtId="14" fontId="9" fillId="0" borderId="6" xfId="2" applyNumberFormat="1" applyFont="1" applyBorder="1" applyAlignment="1">
      <alignment horizontal="left"/>
    </xf>
    <xf numFmtId="14" fontId="9" fillId="0" borderId="7" xfId="2" applyNumberFormat="1" applyFont="1" applyBorder="1" applyAlignment="1">
      <alignment horizontal="left"/>
    </xf>
    <xf numFmtId="0" fontId="13" fillId="0" borderId="1" xfId="0" applyFont="1" applyBorder="1" applyAlignment="1">
      <alignment horizontal="center" vertical="center"/>
    </xf>
    <xf numFmtId="17" fontId="0" fillId="0" borderId="0" xfId="0" applyNumberFormat="1" applyAlignment="1">
      <alignment horizontal="center"/>
    </xf>
    <xf numFmtId="0" fontId="0" fillId="0" borderId="0" xfId="0" applyAlignment="1">
      <alignment horizontal="center"/>
    </xf>
    <xf numFmtId="0" fontId="2" fillId="0" borderId="0" xfId="0" applyFont="1" applyAlignment="1">
      <alignment horizontal="center"/>
    </xf>
    <xf numFmtId="0" fontId="2" fillId="0" borderId="10" xfId="0" applyFont="1" applyBorder="1" applyAlignment="1">
      <alignment horizontal="center"/>
    </xf>
    <xf numFmtId="0" fontId="17" fillId="0" borderId="12" xfId="0" applyFont="1" applyBorder="1" applyAlignment="1">
      <alignment horizontal="center" vertical="center" wrapText="1"/>
    </xf>
    <xf numFmtId="0" fontId="17" fillId="0" borderId="13"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0" borderId="6" xfId="0" applyFont="1" applyBorder="1" applyAlignment="1">
      <alignment horizontal="center" vertical="center"/>
    </xf>
    <xf numFmtId="0" fontId="13" fillId="0" borderId="1" xfId="0" applyFont="1" applyBorder="1" applyAlignment="1">
      <alignment horizontal="center" vertical="center" wrapText="1"/>
    </xf>
    <xf numFmtId="0" fontId="0" fillId="0" borderId="0" xfId="0" applyAlignment="1">
      <alignment horizontal="left"/>
    </xf>
    <xf numFmtId="0" fontId="2" fillId="0" borderId="0" xfId="0" applyFont="1" applyBorder="1" applyAlignment="1">
      <alignment horizontal="center"/>
    </xf>
    <xf numFmtId="0" fontId="17" fillId="0" borderId="1" xfId="0" applyFont="1" applyBorder="1" applyAlignment="1">
      <alignment horizontal="center" vertical="center" wrapText="1"/>
    </xf>
    <xf numFmtId="0" fontId="13" fillId="0" borderId="0" xfId="0" applyFont="1" applyBorder="1" applyAlignment="1">
      <alignment horizontal="center" vertical="center"/>
    </xf>
    <xf numFmtId="0" fontId="0" fillId="0" borderId="1" xfId="0" applyFont="1" applyBorder="1" applyAlignment="1">
      <alignment horizontal="center" vertical="center"/>
    </xf>
    <xf numFmtId="0" fontId="0" fillId="0" borderId="6" xfId="0" applyFont="1" applyBorder="1" applyAlignment="1">
      <alignment horizontal="center" vertical="center"/>
    </xf>
    <xf numFmtId="0" fontId="0" fillId="0" borderId="1" xfId="0" applyFont="1" applyBorder="1" applyAlignment="1">
      <alignment horizontal="center" vertical="center" wrapText="1"/>
    </xf>
    <xf numFmtId="0" fontId="0" fillId="0" borderId="1" xfId="0" applyBorder="1" applyAlignment="1">
      <alignment horizontal="center" vertical="center"/>
    </xf>
    <xf numFmtId="0" fontId="0" fillId="0" borderId="6" xfId="0" applyBorder="1" applyAlignment="1">
      <alignment horizontal="center" vertical="center"/>
    </xf>
    <xf numFmtId="0" fontId="0" fillId="0" borderId="1" xfId="0" applyBorder="1" applyAlignment="1">
      <alignment horizontal="center" vertical="center" wrapText="1"/>
    </xf>
    <xf numFmtId="0" fontId="0" fillId="0" borderId="7" xfId="0" applyFont="1" applyBorder="1" applyAlignment="1">
      <alignment horizontal="center" vertical="center"/>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26" xfId="0" applyBorder="1" applyAlignment="1">
      <alignment horizontal="center" vertical="center"/>
    </xf>
    <xf numFmtId="0" fontId="0" fillId="0" borderId="27"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cellXfs>
  <cellStyles count="4">
    <cellStyle name="Comma" xfId="1" builtinId="3"/>
    <cellStyle name="Hyperlink" xfId="3" builtinId="8"/>
    <cellStyle name="Normal" xfId="0" builtinId="0"/>
    <cellStyle name="Normal_TMPLTS" xfId="2"/>
  </cellStyles>
  <dxfs count="48">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s>
  <tableStyles count="0" defaultTableStyle="TableStyleMedium2" defaultPivotStyle="PivotStyleLight16"/>
  <colors>
    <mruColors>
      <color rgb="FF00C000"/>
      <color rgb="FF00CC00"/>
      <color rgb="FF00CC66"/>
      <color rgb="FF33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331962</xdr:colOff>
      <xdr:row>55</xdr:row>
      <xdr:rowOff>27458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1304762" cy="89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28576</xdr:rowOff>
    </xdr:from>
    <xdr:to>
      <xdr:col>12</xdr:col>
      <xdr:colOff>596842</xdr:colOff>
      <xdr:row>39</xdr:row>
      <xdr:rowOff>180976</xdr:rowOff>
    </xdr:to>
    <xdr:pic>
      <xdr:nvPicPr>
        <xdr:cNvPr id="2" name="Picture 1">
          <a:extLst>
            <a:ext uri="{FF2B5EF4-FFF2-40B4-BE49-F238E27FC236}">
              <a16:creationId xmlns:a16="http://schemas.microsoft.com/office/drawing/2014/main" xmlns="" id="{4BB16739-B769-4354-9F7E-0F3C99915726}"/>
            </a:ext>
          </a:extLst>
        </xdr:cNvPr>
        <xdr:cNvPicPr>
          <a:picLocks noChangeAspect="1"/>
        </xdr:cNvPicPr>
      </xdr:nvPicPr>
      <xdr:blipFill>
        <a:blip xmlns:r="http://schemas.openxmlformats.org/officeDocument/2006/relationships" r:embed="rId1"/>
        <a:stretch>
          <a:fillRect/>
        </a:stretch>
      </xdr:blipFill>
      <xdr:spPr>
        <a:xfrm>
          <a:off x="0" y="226696"/>
          <a:ext cx="7912042" cy="7101840"/>
        </a:xfrm>
        <a:prstGeom prst="rect">
          <a:avLst/>
        </a:prstGeom>
      </xdr:spPr>
    </xdr:pic>
    <xdr:clientData/>
  </xdr:twoCellAnchor>
  <xdr:twoCellAnchor>
    <xdr:from>
      <xdr:col>9</xdr:col>
      <xdr:colOff>571500</xdr:colOff>
      <xdr:row>26</xdr:row>
      <xdr:rowOff>144780</xdr:rowOff>
    </xdr:from>
    <xdr:to>
      <xdr:col>10</xdr:col>
      <xdr:colOff>495300</xdr:colOff>
      <xdr:row>28</xdr:row>
      <xdr:rowOff>7620</xdr:rowOff>
    </xdr:to>
    <xdr:sp macro="" textlink="">
      <xdr:nvSpPr>
        <xdr:cNvPr id="5" name="TextBox 4"/>
        <xdr:cNvSpPr txBox="1"/>
      </xdr:nvSpPr>
      <xdr:spPr>
        <a:xfrm>
          <a:off x="6057900" y="4914900"/>
          <a:ext cx="533400" cy="228600"/>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AQM-7</a:t>
          </a:r>
        </a:p>
      </xdr:txBody>
    </xdr:sp>
    <xdr:clientData/>
  </xdr:twoCellAnchor>
  <xdr:twoCellAnchor>
    <xdr:from>
      <xdr:col>10</xdr:col>
      <xdr:colOff>601980</xdr:colOff>
      <xdr:row>17</xdr:row>
      <xdr:rowOff>175260</xdr:rowOff>
    </xdr:from>
    <xdr:to>
      <xdr:col>12</xdr:col>
      <xdr:colOff>121920</xdr:colOff>
      <xdr:row>19</xdr:row>
      <xdr:rowOff>38100</xdr:rowOff>
    </xdr:to>
    <xdr:sp macro="" textlink="">
      <xdr:nvSpPr>
        <xdr:cNvPr id="9" name="TextBox 8"/>
        <xdr:cNvSpPr txBox="1"/>
      </xdr:nvSpPr>
      <xdr:spPr>
        <a:xfrm>
          <a:off x="6697980" y="3299460"/>
          <a:ext cx="739140" cy="228600"/>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AQM-8/88</a:t>
          </a:r>
        </a:p>
      </xdr:txBody>
    </xdr:sp>
    <xdr:clientData/>
  </xdr:twoCellAnchor>
  <xdr:twoCellAnchor>
    <xdr:from>
      <xdr:col>4</xdr:col>
      <xdr:colOff>320040</xdr:colOff>
      <xdr:row>36</xdr:row>
      <xdr:rowOff>99060</xdr:rowOff>
    </xdr:from>
    <xdr:to>
      <xdr:col>5</xdr:col>
      <xdr:colOff>243840</xdr:colOff>
      <xdr:row>37</xdr:row>
      <xdr:rowOff>144780</xdr:rowOff>
    </xdr:to>
    <xdr:sp macro="" textlink="">
      <xdr:nvSpPr>
        <xdr:cNvPr id="11" name="TextBox 10"/>
        <xdr:cNvSpPr txBox="1"/>
      </xdr:nvSpPr>
      <xdr:spPr>
        <a:xfrm>
          <a:off x="2758440" y="6697980"/>
          <a:ext cx="533400" cy="228600"/>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AQM-6</a:t>
          </a:r>
        </a:p>
      </xdr:txBody>
    </xdr:sp>
    <xdr:clientData/>
  </xdr:twoCellAnchor>
  <xdr:twoCellAnchor>
    <xdr:from>
      <xdr:col>0</xdr:col>
      <xdr:colOff>251460</xdr:colOff>
      <xdr:row>35</xdr:row>
      <xdr:rowOff>129540</xdr:rowOff>
    </xdr:from>
    <xdr:to>
      <xdr:col>1</xdr:col>
      <xdr:colOff>175260</xdr:colOff>
      <xdr:row>36</xdr:row>
      <xdr:rowOff>175260</xdr:rowOff>
    </xdr:to>
    <xdr:sp macro="" textlink="">
      <xdr:nvSpPr>
        <xdr:cNvPr id="14" name="TextBox 13"/>
        <xdr:cNvSpPr txBox="1"/>
      </xdr:nvSpPr>
      <xdr:spPr>
        <a:xfrm>
          <a:off x="251460" y="6545580"/>
          <a:ext cx="533400" cy="228600"/>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AQM-5</a:t>
          </a:r>
        </a:p>
      </xdr:txBody>
    </xdr:sp>
    <xdr:clientData/>
  </xdr:twoCellAnchor>
  <xdr:twoCellAnchor>
    <xdr:from>
      <xdr:col>0</xdr:col>
      <xdr:colOff>495300</xdr:colOff>
      <xdr:row>13</xdr:row>
      <xdr:rowOff>106680</xdr:rowOff>
    </xdr:from>
    <xdr:to>
      <xdr:col>1</xdr:col>
      <xdr:colOff>419100</xdr:colOff>
      <xdr:row>14</xdr:row>
      <xdr:rowOff>152400</xdr:rowOff>
    </xdr:to>
    <xdr:sp macro="" textlink="">
      <xdr:nvSpPr>
        <xdr:cNvPr id="16" name="TextBox 15"/>
        <xdr:cNvSpPr txBox="1"/>
      </xdr:nvSpPr>
      <xdr:spPr>
        <a:xfrm>
          <a:off x="495300" y="2499360"/>
          <a:ext cx="533400" cy="228600"/>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AQM-4</a:t>
          </a:r>
        </a:p>
      </xdr:txBody>
    </xdr:sp>
    <xdr:clientData/>
  </xdr:twoCellAnchor>
  <xdr:twoCellAnchor>
    <xdr:from>
      <xdr:col>4</xdr:col>
      <xdr:colOff>388620</xdr:colOff>
      <xdr:row>9</xdr:row>
      <xdr:rowOff>22860</xdr:rowOff>
    </xdr:from>
    <xdr:to>
      <xdr:col>5</xdr:col>
      <xdr:colOff>312420</xdr:colOff>
      <xdr:row>10</xdr:row>
      <xdr:rowOff>68580</xdr:rowOff>
    </xdr:to>
    <xdr:sp macro="" textlink="">
      <xdr:nvSpPr>
        <xdr:cNvPr id="18" name="TextBox 17"/>
        <xdr:cNvSpPr txBox="1"/>
      </xdr:nvSpPr>
      <xdr:spPr>
        <a:xfrm>
          <a:off x="2827020" y="1684020"/>
          <a:ext cx="533400" cy="228600"/>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AQM-3</a:t>
          </a:r>
        </a:p>
      </xdr:txBody>
    </xdr:sp>
    <xdr:clientData/>
  </xdr:twoCellAnchor>
  <xdr:twoCellAnchor>
    <xdr:from>
      <xdr:col>7</xdr:col>
      <xdr:colOff>365760</xdr:colOff>
      <xdr:row>1</xdr:row>
      <xdr:rowOff>30480</xdr:rowOff>
    </xdr:from>
    <xdr:to>
      <xdr:col>8</xdr:col>
      <xdr:colOff>289560</xdr:colOff>
      <xdr:row>2</xdr:row>
      <xdr:rowOff>76200</xdr:rowOff>
    </xdr:to>
    <xdr:sp macro="" textlink="">
      <xdr:nvSpPr>
        <xdr:cNvPr id="20" name="TextBox 19"/>
        <xdr:cNvSpPr txBox="1"/>
      </xdr:nvSpPr>
      <xdr:spPr>
        <a:xfrm>
          <a:off x="4632960" y="228600"/>
          <a:ext cx="533400" cy="228600"/>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AQM-2</a:t>
          </a:r>
        </a:p>
      </xdr:txBody>
    </xdr:sp>
    <xdr:clientData/>
  </xdr:twoCellAnchor>
  <xdr:twoCellAnchor>
    <xdr:from>
      <xdr:col>11</xdr:col>
      <xdr:colOff>259080</xdr:colOff>
      <xdr:row>5</xdr:row>
      <xdr:rowOff>22860</xdr:rowOff>
    </xdr:from>
    <xdr:to>
      <xdr:col>12</xdr:col>
      <xdr:colOff>182880</xdr:colOff>
      <xdr:row>6</xdr:row>
      <xdr:rowOff>68580</xdr:rowOff>
    </xdr:to>
    <xdr:sp macro="" textlink="">
      <xdr:nvSpPr>
        <xdr:cNvPr id="22" name="TextBox 21"/>
        <xdr:cNvSpPr txBox="1"/>
      </xdr:nvSpPr>
      <xdr:spPr>
        <a:xfrm>
          <a:off x="6964680" y="952500"/>
          <a:ext cx="533400" cy="228600"/>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AQM-1</a:t>
          </a:r>
        </a:p>
      </xdr:txBody>
    </xdr:sp>
    <xdr:clientData/>
  </xdr:twoCellAnchor>
  <xdr:twoCellAnchor>
    <xdr:from>
      <xdr:col>8</xdr:col>
      <xdr:colOff>129540</xdr:colOff>
      <xdr:row>34</xdr:row>
      <xdr:rowOff>106680</xdr:rowOff>
    </xdr:from>
    <xdr:to>
      <xdr:col>12</xdr:col>
      <xdr:colOff>480060</xdr:colOff>
      <xdr:row>39</xdr:row>
      <xdr:rowOff>68580</xdr:rowOff>
    </xdr:to>
    <xdr:sp macro="" textlink="">
      <xdr:nvSpPr>
        <xdr:cNvPr id="23" name="TextBox 22"/>
        <xdr:cNvSpPr txBox="1"/>
      </xdr:nvSpPr>
      <xdr:spPr>
        <a:xfrm>
          <a:off x="5006340" y="6339840"/>
          <a:ext cx="2788920" cy="876300"/>
        </a:xfrm>
        <a:prstGeom prst="rect">
          <a:avLst/>
        </a:prstGeom>
        <a:solidFill>
          <a:schemeClr val="accent4">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u="sng"/>
            <a:t>Air Sampling Location Map</a:t>
          </a:r>
        </a:p>
        <a:p>
          <a:r>
            <a:rPr lang="en-US" sz="1100" b="1"/>
            <a:t>Legend:</a:t>
          </a:r>
        </a:p>
        <a:p>
          <a:r>
            <a:rPr lang="en-US" sz="1100" u="none"/>
            <a:t>AQM-7 - SUMMA Canister Sampling Station</a:t>
          </a:r>
        </a:p>
        <a:p>
          <a:r>
            <a:rPr lang="en-US" sz="1100" u="none"/>
            <a:t>3 - PID Sampling Location</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37409</xdr:colOff>
      <xdr:row>52</xdr:row>
      <xdr:rowOff>8471</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5523809" cy="8428571"/>
        </a:xfrm>
        <a:prstGeom prst="rect">
          <a:avLst/>
        </a:prstGeom>
      </xdr:spPr>
    </xdr:pic>
    <xdr:clientData/>
  </xdr:twoCellAnchor>
  <xdr:twoCellAnchor editAs="oneCell">
    <xdr:from>
      <xdr:col>0</xdr:col>
      <xdr:colOff>0</xdr:colOff>
      <xdr:row>159</xdr:row>
      <xdr:rowOff>0</xdr:rowOff>
    </xdr:from>
    <xdr:to>
      <xdr:col>8</xdr:col>
      <xdr:colOff>599390</xdr:colOff>
      <xdr:row>211</xdr:row>
      <xdr:rowOff>27519</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25746075"/>
          <a:ext cx="5476190" cy="8447619"/>
        </a:xfrm>
        <a:prstGeom prst="rect">
          <a:avLst/>
        </a:prstGeom>
      </xdr:spPr>
    </xdr:pic>
    <xdr:clientData/>
  </xdr:twoCellAnchor>
  <xdr:twoCellAnchor editAs="oneCell">
    <xdr:from>
      <xdr:col>0</xdr:col>
      <xdr:colOff>0</xdr:colOff>
      <xdr:row>53</xdr:row>
      <xdr:rowOff>0</xdr:rowOff>
    </xdr:from>
    <xdr:to>
      <xdr:col>8</xdr:col>
      <xdr:colOff>437486</xdr:colOff>
      <xdr:row>103</xdr:row>
      <xdr:rowOff>65655</xdr:rowOff>
    </xdr:to>
    <xdr:pic>
      <xdr:nvPicPr>
        <xdr:cNvPr id="4" name="Picture 3"/>
        <xdr:cNvPicPr>
          <a:picLocks noChangeAspect="1"/>
        </xdr:cNvPicPr>
      </xdr:nvPicPr>
      <xdr:blipFill>
        <a:blip xmlns:r="http://schemas.openxmlformats.org/officeDocument/2006/relationships" r:embed="rId3"/>
        <a:stretch>
          <a:fillRect/>
        </a:stretch>
      </xdr:blipFill>
      <xdr:spPr>
        <a:xfrm>
          <a:off x="0" y="8582025"/>
          <a:ext cx="5314286" cy="8161905"/>
        </a:xfrm>
        <a:prstGeom prst="rect">
          <a:avLst/>
        </a:prstGeom>
      </xdr:spPr>
    </xdr:pic>
    <xdr:clientData/>
  </xdr:twoCellAnchor>
  <xdr:twoCellAnchor editAs="oneCell">
    <xdr:from>
      <xdr:col>0</xdr:col>
      <xdr:colOff>0</xdr:colOff>
      <xdr:row>105</xdr:row>
      <xdr:rowOff>0</xdr:rowOff>
    </xdr:from>
    <xdr:to>
      <xdr:col>8</xdr:col>
      <xdr:colOff>475581</xdr:colOff>
      <xdr:row>155</xdr:row>
      <xdr:rowOff>151369</xdr:rowOff>
    </xdr:to>
    <xdr:pic>
      <xdr:nvPicPr>
        <xdr:cNvPr id="5" name="Picture 4"/>
        <xdr:cNvPicPr>
          <a:picLocks noChangeAspect="1"/>
        </xdr:cNvPicPr>
      </xdr:nvPicPr>
      <xdr:blipFill>
        <a:blip xmlns:r="http://schemas.openxmlformats.org/officeDocument/2006/relationships" r:embed="rId4"/>
        <a:stretch>
          <a:fillRect/>
        </a:stretch>
      </xdr:blipFill>
      <xdr:spPr>
        <a:xfrm>
          <a:off x="0" y="17002125"/>
          <a:ext cx="5352381" cy="82476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8838</xdr:colOff>
      <xdr:row>13</xdr:row>
      <xdr:rowOff>66675</xdr:rowOff>
    </xdr:to>
    <xdr:pic>
      <xdr:nvPicPr>
        <xdr:cNvPr id="10" name="Picture 9"/>
        <xdr:cNvPicPr>
          <a:picLocks noChangeAspect="1"/>
        </xdr:cNvPicPr>
      </xdr:nvPicPr>
      <xdr:blipFill rotWithShape="1">
        <a:blip xmlns:r="http://schemas.openxmlformats.org/officeDocument/2006/relationships" r:embed="rId1"/>
        <a:srcRect t="37280" b="35476"/>
        <a:stretch/>
      </xdr:blipFill>
      <xdr:spPr>
        <a:xfrm>
          <a:off x="0" y="0"/>
          <a:ext cx="5495238" cy="2171700"/>
        </a:xfrm>
        <a:prstGeom prst="rect">
          <a:avLst/>
        </a:prstGeom>
      </xdr:spPr>
    </xdr:pic>
    <xdr:clientData/>
  </xdr:twoCellAnchor>
  <xdr:twoCellAnchor editAs="oneCell">
    <xdr:from>
      <xdr:col>0</xdr:col>
      <xdr:colOff>0</xdr:colOff>
      <xdr:row>13</xdr:row>
      <xdr:rowOff>123825</xdr:rowOff>
    </xdr:from>
    <xdr:to>
      <xdr:col>9</xdr:col>
      <xdr:colOff>9524</xdr:colOff>
      <xdr:row>47</xdr:row>
      <xdr:rowOff>76200</xdr:rowOff>
    </xdr:to>
    <xdr:pic>
      <xdr:nvPicPr>
        <xdr:cNvPr id="11" name="Picture 10"/>
        <xdr:cNvPicPr>
          <a:picLocks noChangeAspect="1"/>
        </xdr:cNvPicPr>
      </xdr:nvPicPr>
      <xdr:blipFill rotWithShape="1">
        <a:blip xmlns:r="http://schemas.openxmlformats.org/officeDocument/2006/relationships" r:embed="rId2"/>
        <a:srcRect t="21432" r="-13" b="10346"/>
        <a:stretch/>
      </xdr:blipFill>
      <xdr:spPr>
        <a:xfrm>
          <a:off x="0" y="2228850"/>
          <a:ext cx="5495924" cy="5457825"/>
        </a:xfrm>
        <a:prstGeom prst="rect">
          <a:avLst/>
        </a:prstGeom>
      </xdr:spPr>
    </xdr:pic>
    <xdr:clientData/>
  </xdr:twoCellAnchor>
  <xdr:twoCellAnchor editAs="oneCell">
    <xdr:from>
      <xdr:col>0</xdr:col>
      <xdr:colOff>0</xdr:colOff>
      <xdr:row>47</xdr:row>
      <xdr:rowOff>95250</xdr:rowOff>
    </xdr:from>
    <xdr:to>
      <xdr:col>8</xdr:col>
      <xdr:colOff>608914</xdr:colOff>
      <xdr:row>56</xdr:row>
      <xdr:rowOff>47625</xdr:rowOff>
    </xdr:to>
    <xdr:pic>
      <xdr:nvPicPr>
        <xdr:cNvPr id="12" name="Picture 11"/>
        <xdr:cNvPicPr>
          <a:picLocks noChangeAspect="1"/>
        </xdr:cNvPicPr>
      </xdr:nvPicPr>
      <xdr:blipFill rotWithShape="1">
        <a:blip xmlns:r="http://schemas.openxmlformats.org/officeDocument/2006/relationships" r:embed="rId3"/>
        <a:srcRect b="82545"/>
        <a:stretch/>
      </xdr:blipFill>
      <xdr:spPr>
        <a:xfrm>
          <a:off x="0" y="7705725"/>
          <a:ext cx="5485714" cy="1409700"/>
        </a:xfrm>
        <a:prstGeom prst="rect">
          <a:avLst/>
        </a:prstGeom>
      </xdr:spPr>
    </xdr:pic>
    <xdr:clientData/>
  </xdr:twoCellAnchor>
  <xdr:twoCellAnchor editAs="oneCell">
    <xdr:from>
      <xdr:col>0</xdr:col>
      <xdr:colOff>0</xdr:colOff>
      <xdr:row>56</xdr:row>
      <xdr:rowOff>123825</xdr:rowOff>
    </xdr:from>
    <xdr:to>
      <xdr:col>9</xdr:col>
      <xdr:colOff>18362</xdr:colOff>
      <xdr:row>76</xdr:row>
      <xdr:rowOff>85725</xdr:rowOff>
    </xdr:to>
    <xdr:pic>
      <xdr:nvPicPr>
        <xdr:cNvPr id="13" name="Picture 12"/>
        <xdr:cNvPicPr>
          <a:picLocks noChangeAspect="1"/>
        </xdr:cNvPicPr>
      </xdr:nvPicPr>
      <xdr:blipFill rotWithShape="1">
        <a:blip xmlns:r="http://schemas.openxmlformats.org/officeDocument/2006/relationships" r:embed="rId4"/>
        <a:srcRect b="59995"/>
        <a:stretch/>
      </xdr:blipFill>
      <xdr:spPr>
        <a:xfrm>
          <a:off x="0" y="9191625"/>
          <a:ext cx="5504762" cy="32004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Q39"/>
  <sheetViews>
    <sheetView view="pageBreakPreview" zoomScaleNormal="100" zoomScaleSheetLayoutView="100" workbookViewId="0">
      <pane xSplit="1" topLeftCell="B1" activePane="topRight" state="frozen"/>
      <selection pane="topRight" activeCell="EC4" sqref="EC4:EF4"/>
    </sheetView>
  </sheetViews>
  <sheetFormatPr defaultRowHeight="14.4" x14ac:dyDescent="0.3"/>
  <cols>
    <col min="1" max="1" width="14.6640625" customWidth="1"/>
    <col min="2" max="2" width="17.6640625" customWidth="1"/>
    <col min="3" max="3" width="19" customWidth="1"/>
    <col min="4" max="4" width="18.44140625" customWidth="1"/>
    <col min="5" max="8" width="8.44140625" customWidth="1"/>
    <col min="9" max="9" width="9.33203125" customWidth="1"/>
    <col min="10" max="19" width="9.109375" customWidth="1"/>
    <col min="20" max="23" width="8.44140625" customWidth="1"/>
    <col min="24" max="24" width="8.6640625" customWidth="1"/>
    <col min="25" max="34" width="10" customWidth="1"/>
    <col min="35" max="38" width="8.44140625" customWidth="1"/>
    <col min="39" max="39" width="8.88671875" customWidth="1"/>
    <col min="40" max="49" width="8.6640625" customWidth="1"/>
    <col min="50" max="51" width="8.44140625" customWidth="1"/>
    <col min="52" max="52" width="8.44140625" hidden="1" customWidth="1"/>
    <col min="53" max="53" width="8.44140625" customWidth="1"/>
    <col min="54" max="54" width="8.44140625" hidden="1" customWidth="1"/>
    <col min="55" max="55" width="8.44140625" customWidth="1"/>
    <col min="56" max="56" width="8.44140625" hidden="1" customWidth="1"/>
    <col min="57" max="57" width="9.109375" customWidth="1"/>
    <col min="58" max="67" width="9.33203125" customWidth="1"/>
    <col min="68" max="71" width="8.44140625" customWidth="1"/>
    <col min="72" max="72" width="9" customWidth="1"/>
    <col min="73" max="82" width="9.33203125" customWidth="1"/>
    <col min="83" max="84" width="8.44140625" customWidth="1"/>
    <col min="85" max="85" width="8.44140625" hidden="1" customWidth="1"/>
    <col min="86" max="86" width="8.44140625" customWidth="1"/>
    <col min="87" max="87" width="8.44140625" hidden="1" customWidth="1"/>
    <col min="88" max="88" width="8.44140625" customWidth="1"/>
    <col min="89" max="99" width="9.44140625" customWidth="1"/>
    <col min="100" max="103" width="8.44140625" customWidth="1"/>
    <col min="104" max="104" width="8.6640625" customWidth="1"/>
    <col min="105" max="114" width="8.88671875" customWidth="1"/>
    <col min="115" max="116" width="8.44140625" customWidth="1"/>
    <col min="117" max="117" width="8.44140625" hidden="1" customWidth="1"/>
    <col min="118" max="118" width="8.44140625" customWidth="1"/>
    <col min="119" max="119" width="8.44140625" hidden="1" customWidth="1"/>
    <col min="120" max="120" width="8.44140625" customWidth="1"/>
    <col min="121" max="121" width="8.44140625" hidden="1" customWidth="1"/>
    <col min="122" max="122" width="9.109375" customWidth="1"/>
    <col min="123" max="132" width="9.33203125" customWidth="1"/>
    <col min="133" max="133" width="12.88671875" customWidth="1"/>
    <col min="134" max="136" width="8.6640625" hidden="1" customWidth="1"/>
    <col min="137" max="139" width="10.44140625" hidden="1" customWidth="1"/>
    <col min="140" max="145" width="11.5546875" customWidth="1"/>
    <col min="146" max="147" width="12.88671875" customWidth="1"/>
  </cols>
  <sheetData>
    <row r="1" spans="1:147" ht="15.6" x14ac:dyDescent="0.3">
      <c r="A1" s="47" t="s">
        <v>69</v>
      </c>
      <c r="B1" s="47"/>
      <c r="C1" s="47"/>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c r="CP1" s="47"/>
      <c r="CQ1" s="47"/>
      <c r="CR1" s="47"/>
      <c r="CS1" s="47"/>
      <c r="CT1" s="47"/>
      <c r="CU1" s="47"/>
      <c r="CV1" s="47"/>
      <c r="CW1" s="47"/>
      <c r="CX1" s="47"/>
      <c r="CY1" s="47"/>
      <c r="CZ1" s="47"/>
      <c r="DA1" s="47"/>
      <c r="DB1" s="47"/>
      <c r="DC1" s="47"/>
      <c r="DD1" s="47"/>
      <c r="DE1" s="47"/>
      <c r="DF1" s="47"/>
      <c r="DG1" s="47"/>
      <c r="DH1" s="47"/>
      <c r="DI1" s="47"/>
      <c r="DJ1" s="47"/>
      <c r="DK1" s="47"/>
      <c r="DL1" s="47"/>
      <c r="DM1" s="47"/>
      <c r="DN1" s="47"/>
      <c r="DO1" s="47"/>
      <c r="DP1" s="47"/>
      <c r="DQ1" s="47"/>
      <c r="DR1" s="47"/>
      <c r="DS1" s="47"/>
      <c r="DT1" s="47"/>
      <c r="DU1" s="47"/>
      <c r="DV1" s="47"/>
      <c r="DW1" s="47"/>
      <c r="DX1" s="47"/>
      <c r="DY1" s="47"/>
      <c r="DZ1" s="47"/>
      <c r="EA1" s="47"/>
      <c r="EB1" s="47"/>
      <c r="EC1" s="47"/>
      <c r="ED1" s="47"/>
      <c r="EE1" s="47"/>
      <c r="EF1" s="47"/>
      <c r="EG1" s="47"/>
      <c r="EH1" s="47"/>
      <c r="EI1" s="30"/>
      <c r="EJ1" s="107"/>
      <c r="EK1" s="128"/>
      <c r="EL1" s="151"/>
      <c r="EM1" s="168"/>
      <c r="EN1" s="177"/>
      <c r="EO1" s="183"/>
    </row>
    <row r="2" spans="1:147" ht="15.6" x14ac:dyDescent="0.3">
      <c r="A2" s="48" t="s">
        <v>29</v>
      </c>
      <c r="B2" s="48"/>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8"/>
      <c r="DR2" s="48"/>
      <c r="DS2" s="48"/>
      <c r="DT2" s="48"/>
      <c r="DU2" s="48"/>
      <c r="DV2" s="48"/>
      <c r="DW2" s="48"/>
      <c r="DX2" s="48"/>
      <c r="DY2" s="48"/>
      <c r="DZ2" s="48"/>
      <c r="EA2" s="48"/>
      <c r="EB2" s="48"/>
      <c r="EC2" s="48"/>
      <c r="ED2" s="48"/>
      <c r="EE2" s="48"/>
      <c r="EF2" s="48"/>
      <c r="EG2" s="48"/>
      <c r="EH2" s="48"/>
      <c r="EI2" s="31"/>
      <c r="EJ2" s="108"/>
      <c r="EK2" s="129"/>
      <c r="EL2" s="152"/>
      <c r="EM2" s="169"/>
      <c r="EN2" s="178"/>
      <c r="EO2" s="184"/>
    </row>
    <row r="3" spans="1:147" ht="15.6" x14ac:dyDescent="0.3">
      <c r="A3" s="49" t="s">
        <v>477</v>
      </c>
      <c r="B3" s="49"/>
      <c r="C3" s="49"/>
      <c r="D3" s="49"/>
      <c r="E3" s="49"/>
      <c r="F3" s="49"/>
      <c r="G3" s="49"/>
      <c r="H3" s="49"/>
      <c r="I3" s="49"/>
      <c r="J3" s="49"/>
      <c r="K3" s="49"/>
      <c r="L3" s="49"/>
      <c r="M3" s="49"/>
      <c r="N3" s="49"/>
      <c r="O3" s="49"/>
      <c r="P3" s="49"/>
      <c r="Q3" s="49"/>
      <c r="R3" s="49"/>
      <c r="S3" s="49"/>
      <c r="T3" s="49"/>
      <c r="U3" s="49"/>
      <c r="V3" s="49"/>
      <c r="W3" s="49"/>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9"/>
      <c r="BB3" s="49"/>
      <c r="BC3" s="49"/>
      <c r="BD3" s="49"/>
      <c r="BE3" s="49"/>
      <c r="BF3" s="49"/>
      <c r="BG3" s="49"/>
      <c r="BH3" s="49"/>
      <c r="BI3" s="49"/>
      <c r="BJ3" s="49"/>
      <c r="BK3" s="49"/>
      <c r="BL3" s="49"/>
      <c r="BM3" s="49"/>
      <c r="BN3" s="49"/>
      <c r="BO3" s="49"/>
      <c r="BP3" s="49"/>
      <c r="BQ3" s="49"/>
      <c r="BR3" s="49"/>
      <c r="BS3" s="49"/>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9"/>
      <c r="CW3" s="49"/>
      <c r="CX3" s="49"/>
      <c r="CY3" s="49"/>
      <c r="CZ3" s="49"/>
      <c r="DA3" s="49"/>
      <c r="DB3" s="49"/>
      <c r="DC3" s="49"/>
      <c r="DD3" s="49"/>
      <c r="DE3" s="49"/>
      <c r="DF3" s="49"/>
      <c r="DG3" s="49"/>
      <c r="DH3" s="49"/>
      <c r="DI3" s="49"/>
      <c r="DJ3" s="49"/>
      <c r="DK3" s="49"/>
      <c r="DL3" s="49"/>
      <c r="DM3" s="49"/>
      <c r="DN3" s="49"/>
      <c r="DO3" s="49"/>
      <c r="DP3" s="49"/>
      <c r="DQ3" s="49"/>
      <c r="DR3" s="48"/>
      <c r="DS3" s="48"/>
      <c r="DT3" s="48"/>
      <c r="DU3" s="48"/>
      <c r="DV3" s="48"/>
      <c r="DW3" s="48"/>
      <c r="DX3" s="48"/>
      <c r="DY3" s="48"/>
      <c r="DZ3" s="48"/>
      <c r="EA3" s="48"/>
      <c r="EB3" s="48"/>
      <c r="EC3" s="48"/>
      <c r="ED3" s="48"/>
      <c r="EE3" s="48"/>
      <c r="EF3" s="48"/>
      <c r="EG3" s="49"/>
      <c r="EH3" s="49"/>
      <c r="EI3" s="31"/>
      <c r="EJ3" s="108"/>
      <c r="EK3" s="129"/>
      <c r="EL3" s="152"/>
      <c r="EM3" s="169"/>
      <c r="EN3" s="178"/>
      <c r="EO3" s="184"/>
    </row>
    <row r="4" spans="1:147" ht="46.95" customHeight="1" x14ac:dyDescent="0.3">
      <c r="A4" s="41" t="s">
        <v>59</v>
      </c>
      <c r="B4" s="17" t="s">
        <v>71</v>
      </c>
      <c r="C4" s="17" t="s">
        <v>90</v>
      </c>
      <c r="D4" s="17" t="s">
        <v>72</v>
      </c>
      <c r="E4" s="196" t="s">
        <v>1</v>
      </c>
      <c r="F4" s="197"/>
      <c r="G4" s="197"/>
      <c r="H4" s="197"/>
      <c r="I4" s="197"/>
      <c r="J4" s="197"/>
      <c r="K4" s="197"/>
      <c r="L4" s="197"/>
      <c r="M4" s="197"/>
      <c r="N4" s="197"/>
      <c r="O4" s="197"/>
      <c r="P4" s="197"/>
      <c r="Q4" s="197"/>
      <c r="R4" s="197"/>
      <c r="S4" s="198"/>
      <c r="T4" s="196" t="s">
        <v>2</v>
      </c>
      <c r="U4" s="197"/>
      <c r="V4" s="197"/>
      <c r="W4" s="197"/>
      <c r="X4" s="197"/>
      <c r="Y4" s="197"/>
      <c r="Z4" s="197"/>
      <c r="AA4" s="197"/>
      <c r="AB4" s="197"/>
      <c r="AC4" s="197"/>
      <c r="AD4" s="197"/>
      <c r="AE4" s="197"/>
      <c r="AF4" s="197"/>
      <c r="AG4" s="197"/>
      <c r="AH4" s="198"/>
      <c r="AI4" s="196" t="s">
        <v>3</v>
      </c>
      <c r="AJ4" s="197"/>
      <c r="AK4" s="197"/>
      <c r="AL4" s="197"/>
      <c r="AM4" s="197"/>
      <c r="AN4" s="197"/>
      <c r="AO4" s="197"/>
      <c r="AP4" s="197"/>
      <c r="AQ4" s="197"/>
      <c r="AR4" s="197"/>
      <c r="AS4" s="197"/>
      <c r="AT4" s="197"/>
      <c r="AU4" s="197"/>
      <c r="AV4" s="197"/>
      <c r="AW4" s="198"/>
      <c r="AX4" s="196" t="s">
        <v>4</v>
      </c>
      <c r="AY4" s="197"/>
      <c r="AZ4" s="197"/>
      <c r="BA4" s="197"/>
      <c r="BB4" s="197"/>
      <c r="BC4" s="197"/>
      <c r="BD4" s="197"/>
      <c r="BE4" s="197"/>
      <c r="BF4" s="197"/>
      <c r="BG4" s="197"/>
      <c r="BH4" s="197"/>
      <c r="BI4" s="197"/>
      <c r="BJ4" s="197"/>
      <c r="BK4" s="197"/>
      <c r="BL4" s="197"/>
      <c r="BM4" s="197"/>
      <c r="BN4" s="197"/>
      <c r="BO4" s="198"/>
      <c r="BP4" s="196" t="s">
        <v>5</v>
      </c>
      <c r="BQ4" s="197"/>
      <c r="BR4" s="197"/>
      <c r="BS4" s="197"/>
      <c r="BT4" s="197"/>
      <c r="BU4" s="197"/>
      <c r="BV4" s="197"/>
      <c r="BW4" s="197"/>
      <c r="BX4" s="197"/>
      <c r="BY4" s="197"/>
      <c r="BZ4" s="197"/>
      <c r="CA4" s="197"/>
      <c r="CB4" s="197"/>
      <c r="CC4" s="197"/>
      <c r="CD4" s="198"/>
      <c r="CE4" s="196" t="s">
        <v>6</v>
      </c>
      <c r="CF4" s="197"/>
      <c r="CG4" s="197"/>
      <c r="CH4" s="197"/>
      <c r="CI4" s="197"/>
      <c r="CJ4" s="197"/>
      <c r="CK4" s="197"/>
      <c r="CL4" s="197"/>
      <c r="CM4" s="197"/>
      <c r="CN4" s="197"/>
      <c r="CO4" s="197"/>
      <c r="CP4" s="197"/>
      <c r="CQ4" s="197"/>
      <c r="CR4" s="197"/>
      <c r="CS4" s="197"/>
      <c r="CT4" s="197"/>
      <c r="CU4" s="198"/>
      <c r="CV4" s="196" t="s">
        <v>7</v>
      </c>
      <c r="CW4" s="197"/>
      <c r="CX4" s="197"/>
      <c r="CY4" s="197"/>
      <c r="CZ4" s="197"/>
      <c r="DA4" s="197"/>
      <c r="DB4" s="197"/>
      <c r="DC4" s="197"/>
      <c r="DD4" s="197"/>
      <c r="DE4" s="197"/>
      <c r="DF4" s="197"/>
      <c r="DG4" s="197"/>
      <c r="DH4" s="197"/>
      <c r="DI4" s="197"/>
      <c r="DJ4" s="198"/>
      <c r="DK4" s="196" t="s">
        <v>8</v>
      </c>
      <c r="DL4" s="197"/>
      <c r="DM4" s="197"/>
      <c r="DN4" s="197"/>
      <c r="DO4" s="197"/>
      <c r="DP4" s="197"/>
      <c r="DQ4" s="197"/>
      <c r="DR4" s="197"/>
      <c r="DS4" s="197"/>
      <c r="DT4" s="197"/>
      <c r="DU4" s="197"/>
      <c r="DV4" s="197"/>
      <c r="DW4" s="197"/>
      <c r="DX4" s="197"/>
      <c r="DY4" s="197"/>
      <c r="DZ4" s="197"/>
      <c r="EA4" s="197"/>
      <c r="EB4" s="198"/>
      <c r="EC4" s="205" t="s">
        <v>9</v>
      </c>
      <c r="ED4" s="205"/>
      <c r="EE4" s="205"/>
      <c r="EF4" s="205"/>
      <c r="EG4" s="35" t="s">
        <v>70</v>
      </c>
      <c r="EH4" s="7" t="s">
        <v>70</v>
      </c>
      <c r="EI4" s="34" t="s">
        <v>70</v>
      </c>
      <c r="EJ4" s="106" t="s">
        <v>9</v>
      </c>
      <c r="EK4" s="127" t="s">
        <v>9</v>
      </c>
      <c r="EL4" s="150" t="s">
        <v>9</v>
      </c>
      <c r="EM4" s="167" t="s">
        <v>9</v>
      </c>
      <c r="EN4" s="176" t="s">
        <v>9</v>
      </c>
      <c r="EO4" s="182" t="s">
        <v>9</v>
      </c>
      <c r="EP4" s="7" t="s">
        <v>9</v>
      </c>
      <c r="EQ4" s="116"/>
    </row>
    <row r="5" spans="1:147" ht="28.95" customHeight="1" x14ac:dyDescent="0.3">
      <c r="A5" s="41" t="s">
        <v>60</v>
      </c>
      <c r="B5" s="1"/>
      <c r="C5" s="1"/>
      <c r="D5" s="1"/>
      <c r="E5" s="5">
        <v>43664</v>
      </c>
      <c r="F5" s="5">
        <v>43703</v>
      </c>
      <c r="G5" s="5">
        <v>43720</v>
      </c>
      <c r="H5" s="5">
        <v>43732</v>
      </c>
      <c r="I5" s="98">
        <v>43749</v>
      </c>
      <c r="J5" s="98">
        <v>43763</v>
      </c>
      <c r="K5" s="98">
        <v>43777</v>
      </c>
      <c r="L5" s="98">
        <v>43790</v>
      </c>
      <c r="M5" s="98">
        <v>43804</v>
      </c>
      <c r="N5" s="98">
        <v>43818</v>
      </c>
      <c r="O5" s="98">
        <v>43839</v>
      </c>
      <c r="P5" s="98">
        <v>43853</v>
      </c>
      <c r="Q5" s="98">
        <v>43867</v>
      </c>
      <c r="R5" s="98">
        <v>43880</v>
      </c>
      <c r="S5" s="98">
        <v>43916</v>
      </c>
      <c r="T5" s="5">
        <v>43664</v>
      </c>
      <c r="U5" s="5">
        <v>43703</v>
      </c>
      <c r="V5" s="5">
        <v>43720</v>
      </c>
      <c r="W5" s="5">
        <v>43732</v>
      </c>
      <c r="X5" s="52">
        <v>43749</v>
      </c>
      <c r="Y5" s="52">
        <v>43763</v>
      </c>
      <c r="Z5" s="52">
        <v>43777</v>
      </c>
      <c r="AA5" s="52">
        <v>43790</v>
      </c>
      <c r="AB5" s="52">
        <v>43804</v>
      </c>
      <c r="AC5" s="52">
        <v>43818</v>
      </c>
      <c r="AD5" s="52">
        <v>43839</v>
      </c>
      <c r="AE5" s="52">
        <v>43853</v>
      </c>
      <c r="AF5" s="52">
        <v>43867</v>
      </c>
      <c r="AG5" s="52">
        <v>43880</v>
      </c>
      <c r="AH5" s="52">
        <v>43916</v>
      </c>
      <c r="AI5" s="52">
        <v>43664</v>
      </c>
      <c r="AJ5" s="52">
        <v>43703</v>
      </c>
      <c r="AK5" s="52">
        <v>43720</v>
      </c>
      <c r="AL5" s="52">
        <v>43732</v>
      </c>
      <c r="AM5" s="52">
        <v>43749</v>
      </c>
      <c r="AN5" s="52">
        <v>43763</v>
      </c>
      <c r="AO5" s="52">
        <v>43777</v>
      </c>
      <c r="AP5" s="52">
        <v>43790</v>
      </c>
      <c r="AQ5" s="52">
        <v>43804</v>
      </c>
      <c r="AR5" s="52">
        <v>43818</v>
      </c>
      <c r="AS5" s="52">
        <v>43839</v>
      </c>
      <c r="AT5" s="52">
        <v>43853</v>
      </c>
      <c r="AU5" s="52">
        <v>43867</v>
      </c>
      <c r="AV5" s="52">
        <v>43880</v>
      </c>
      <c r="AW5" s="52">
        <v>43916</v>
      </c>
      <c r="AX5" s="52">
        <v>43664</v>
      </c>
      <c r="AY5" s="52">
        <v>43703</v>
      </c>
      <c r="AZ5" s="52">
        <v>43703</v>
      </c>
      <c r="BA5" s="5">
        <v>43720</v>
      </c>
      <c r="BB5" s="5">
        <v>43720</v>
      </c>
      <c r="BC5" s="5">
        <v>43732</v>
      </c>
      <c r="BD5" s="5">
        <v>43732</v>
      </c>
      <c r="BE5" s="98">
        <v>43749</v>
      </c>
      <c r="BF5" s="98">
        <v>43763</v>
      </c>
      <c r="BG5" s="98">
        <v>43777</v>
      </c>
      <c r="BH5" s="98">
        <v>43790</v>
      </c>
      <c r="BI5" s="98">
        <v>43804</v>
      </c>
      <c r="BJ5" s="98">
        <v>43818</v>
      </c>
      <c r="BK5" s="98">
        <v>43839</v>
      </c>
      <c r="BL5" s="98">
        <v>43853</v>
      </c>
      <c r="BM5" s="98">
        <v>43867</v>
      </c>
      <c r="BN5" s="98">
        <v>43880</v>
      </c>
      <c r="BO5" s="98">
        <v>43916</v>
      </c>
      <c r="BP5" s="5">
        <v>43664</v>
      </c>
      <c r="BQ5" s="5">
        <v>43703</v>
      </c>
      <c r="BR5" s="5">
        <v>43720</v>
      </c>
      <c r="BS5" s="5">
        <v>43732</v>
      </c>
      <c r="BT5" s="52">
        <v>43749</v>
      </c>
      <c r="BU5" s="52">
        <v>43763</v>
      </c>
      <c r="BV5" s="52">
        <v>43777</v>
      </c>
      <c r="BW5" s="52">
        <v>43790</v>
      </c>
      <c r="BX5" s="52">
        <v>43804</v>
      </c>
      <c r="BY5" s="52">
        <v>43818</v>
      </c>
      <c r="BZ5" s="52">
        <v>43839</v>
      </c>
      <c r="CA5" s="52">
        <v>43853</v>
      </c>
      <c r="CB5" s="52">
        <v>43867</v>
      </c>
      <c r="CC5" s="52">
        <v>43880</v>
      </c>
      <c r="CD5" s="52">
        <v>43916</v>
      </c>
      <c r="CE5" s="52">
        <v>43664</v>
      </c>
      <c r="CF5" s="52">
        <v>43703</v>
      </c>
      <c r="CG5" s="52">
        <v>43703</v>
      </c>
      <c r="CH5" s="52">
        <v>43720</v>
      </c>
      <c r="CI5" s="52">
        <v>43720</v>
      </c>
      <c r="CJ5" s="52">
        <v>43732</v>
      </c>
      <c r="CK5" s="52">
        <v>43749</v>
      </c>
      <c r="CL5" s="52">
        <v>43763</v>
      </c>
      <c r="CM5" s="52">
        <v>43777</v>
      </c>
      <c r="CN5" s="52">
        <v>43790</v>
      </c>
      <c r="CO5" s="52">
        <v>43804</v>
      </c>
      <c r="CP5" s="52">
        <v>43818</v>
      </c>
      <c r="CQ5" s="52">
        <v>43839</v>
      </c>
      <c r="CR5" s="52">
        <v>43853</v>
      </c>
      <c r="CS5" s="52">
        <v>43867</v>
      </c>
      <c r="CT5" s="52">
        <v>43880</v>
      </c>
      <c r="CU5" s="52">
        <v>43916</v>
      </c>
      <c r="CV5" s="5">
        <v>43664</v>
      </c>
      <c r="CW5" s="5">
        <v>43703</v>
      </c>
      <c r="CX5" s="5">
        <v>43720</v>
      </c>
      <c r="CY5" s="5">
        <v>43732</v>
      </c>
      <c r="CZ5" s="98">
        <v>43749</v>
      </c>
      <c r="DA5" s="98">
        <v>43763</v>
      </c>
      <c r="DB5" s="98">
        <v>43777</v>
      </c>
      <c r="DC5" s="98">
        <v>43790</v>
      </c>
      <c r="DD5" s="98">
        <v>43804</v>
      </c>
      <c r="DE5" s="98">
        <v>43818</v>
      </c>
      <c r="DF5" s="98">
        <v>43839</v>
      </c>
      <c r="DG5" s="98">
        <v>43853</v>
      </c>
      <c r="DH5" s="98">
        <v>43867</v>
      </c>
      <c r="DI5" s="98">
        <v>43870</v>
      </c>
      <c r="DJ5" s="98">
        <v>43916</v>
      </c>
      <c r="DK5" s="5">
        <v>43664</v>
      </c>
      <c r="DL5" s="5">
        <v>43703</v>
      </c>
      <c r="DM5" s="5">
        <v>43703</v>
      </c>
      <c r="DN5" s="5">
        <v>43720</v>
      </c>
      <c r="DO5" s="5">
        <v>43720</v>
      </c>
      <c r="DP5" s="5">
        <v>43732</v>
      </c>
      <c r="DQ5" s="5">
        <v>43732</v>
      </c>
      <c r="DR5" s="51">
        <v>43749</v>
      </c>
      <c r="DS5" s="51">
        <v>43763</v>
      </c>
      <c r="DT5" s="51">
        <v>43777</v>
      </c>
      <c r="DU5" s="51">
        <v>43790</v>
      </c>
      <c r="DV5" s="51">
        <v>43804</v>
      </c>
      <c r="DW5" s="51">
        <v>43818</v>
      </c>
      <c r="DX5" s="51">
        <v>43839</v>
      </c>
      <c r="DY5" s="51">
        <v>43853</v>
      </c>
      <c r="DZ5" s="51">
        <v>43867</v>
      </c>
      <c r="EA5" s="51">
        <v>43880</v>
      </c>
      <c r="EB5" s="51">
        <v>43916</v>
      </c>
      <c r="EC5" s="51">
        <v>43664</v>
      </c>
      <c r="ED5" s="54">
        <v>43672</v>
      </c>
      <c r="EE5" s="54">
        <v>43720</v>
      </c>
      <c r="EF5" s="54">
        <v>43732</v>
      </c>
      <c r="EG5" s="8">
        <v>43672</v>
      </c>
      <c r="EH5" s="8">
        <v>43720</v>
      </c>
      <c r="EI5" s="8">
        <v>43732</v>
      </c>
      <c r="EJ5" s="51">
        <v>43732</v>
      </c>
      <c r="EK5" s="51">
        <v>43763</v>
      </c>
      <c r="EL5" s="51">
        <v>43790</v>
      </c>
      <c r="EM5" s="51">
        <v>43853</v>
      </c>
      <c r="EN5" s="51">
        <v>43867</v>
      </c>
      <c r="EO5" s="51">
        <v>43880</v>
      </c>
      <c r="EP5" s="51">
        <v>43916</v>
      </c>
      <c r="EQ5" s="117"/>
    </row>
    <row r="6" spans="1:147" ht="27.75" customHeight="1" x14ac:dyDescent="0.3">
      <c r="A6" s="41" t="s">
        <v>61</v>
      </c>
      <c r="B6" s="1"/>
      <c r="C6" s="1"/>
      <c r="D6" s="1"/>
      <c r="E6" s="193" t="s">
        <v>62</v>
      </c>
      <c r="F6" s="194"/>
      <c r="G6" s="194"/>
      <c r="H6" s="194"/>
      <c r="I6" s="194"/>
      <c r="J6" s="194"/>
      <c r="K6" s="194"/>
      <c r="L6" s="194"/>
      <c r="M6" s="194"/>
      <c r="N6" s="194"/>
      <c r="O6" s="194"/>
      <c r="P6" s="194"/>
      <c r="Q6" s="194"/>
      <c r="R6" s="194"/>
      <c r="S6" s="195"/>
      <c r="T6" s="193" t="s">
        <v>62</v>
      </c>
      <c r="U6" s="194"/>
      <c r="V6" s="194"/>
      <c r="W6" s="194"/>
      <c r="X6" s="194"/>
      <c r="Y6" s="194"/>
      <c r="Z6" s="194"/>
      <c r="AA6" s="194"/>
      <c r="AB6" s="194"/>
      <c r="AC6" s="194"/>
      <c r="AD6" s="194"/>
      <c r="AE6" s="194"/>
      <c r="AF6" s="194"/>
      <c r="AG6" s="194"/>
      <c r="AH6" s="195"/>
      <c r="AI6" s="193" t="s">
        <v>62</v>
      </c>
      <c r="AJ6" s="194"/>
      <c r="AK6" s="194"/>
      <c r="AL6" s="194"/>
      <c r="AM6" s="194"/>
      <c r="AN6" s="194"/>
      <c r="AO6" s="194"/>
      <c r="AP6" s="194"/>
      <c r="AQ6" s="194"/>
      <c r="AR6" s="194"/>
      <c r="AS6" s="194"/>
      <c r="AT6" s="194"/>
      <c r="AU6" s="194"/>
      <c r="AV6" s="194"/>
      <c r="AW6" s="195"/>
      <c r="AX6" s="193" t="s">
        <v>62</v>
      </c>
      <c r="AY6" s="194"/>
      <c r="AZ6" s="194"/>
      <c r="BA6" s="194"/>
      <c r="BB6" s="194"/>
      <c r="BC6" s="194"/>
      <c r="BD6" s="194"/>
      <c r="BE6" s="194"/>
      <c r="BF6" s="194"/>
      <c r="BG6" s="194"/>
      <c r="BH6" s="194"/>
      <c r="BI6" s="194"/>
      <c r="BJ6" s="194"/>
      <c r="BK6" s="194"/>
      <c r="BL6" s="194"/>
      <c r="BM6" s="194"/>
      <c r="BN6" s="194"/>
      <c r="BO6" s="195"/>
      <c r="BP6" s="193" t="s">
        <v>62</v>
      </c>
      <c r="BQ6" s="194"/>
      <c r="BR6" s="194"/>
      <c r="BS6" s="194"/>
      <c r="BT6" s="194"/>
      <c r="BU6" s="194"/>
      <c r="BV6" s="194"/>
      <c r="BW6" s="194"/>
      <c r="BX6" s="194"/>
      <c r="BY6" s="194"/>
      <c r="BZ6" s="194"/>
      <c r="CA6" s="194"/>
      <c r="CB6" s="194"/>
      <c r="CC6" s="194"/>
      <c r="CD6" s="195"/>
      <c r="CE6" s="193" t="s">
        <v>62</v>
      </c>
      <c r="CF6" s="194"/>
      <c r="CG6" s="194"/>
      <c r="CH6" s="194"/>
      <c r="CI6" s="194"/>
      <c r="CJ6" s="194"/>
      <c r="CK6" s="194"/>
      <c r="CL6" s="194"/>
      <c r="CM6" s="194"/>
      <c r="CN6" s="194"/>
      <c r="CO6" s="194"/>
      <c r="CP6" s="194"/>
      <c r="CQ6" s="194"/>
      <c r="CR6" s="194"/>
      <c r="CS6" s="194"/>
      <c r="CT6" s="194"/>
      <c r="CU6" s="195"/>
      <c r="CV6" s="193" t="s">
        <v>62</v>
      </c>
      <c r="CW6" s="194"/>
      <c r="CX6" s="194"/>
      <c r="CY6" s="194"/>
      <c r="CZ6" s="194"/>
      <c r="DA6" s="194"/>
      <c r="DB6" s="194"/>
      <c r="DC6" s="194"/>
      <c r="DD6" s="194"/>
      <c r="DE6" s="194"/>
      <c r="DF6" s="194"/>
      <c r="DG6" s="194"/>
      <c r="DH6" s="194"/>
      <c r="DI6" s="194"/>
      <c r="DJ6" s="195"/>
      <c r="DK6" s="193" t="s">
        <v>62</v>
      </c>
      <c r="DL6" s="194"/>
      <c r="DM6" s="194"/>
      <c r="DN6" s="194"/>
      <c r="DO6" s="194"/>
      <c r="DP6" s="194"/>
      <c r="DQ6" s="194"/>
      <c r="DR6" s="194"/>
      <c r="DS6" s="194"/>
      <c r="DT6" s="194"/>
      <c r="DU6" s="194"/>
      <c r="DV6" s="194"/>
      <c r="DW6" s="194"/>
      <c r="DX6" s="194"/>
      <c r="DY6" s="194"/>
      <c r="DZ6" s="194"/>
      <c r="EA6" s="194"/>
      <c r="EB6" s="195"/>
      <c r="EC6" s="6" t="s">
        <v>62</v>
      </c>
      <c r="ED6" s="6" t="s">
        <v>63</v>
      </c>
      <c r="EE6" s="6" t="s">
        <v>63</v>
      </c>
      <c r="EF6" s="6" t="s">
        <v>62</v>
      </c>
      <c r="EG6" s="6" t="s">
        <v>63</v>
      </c>
      <c r="EH6" s="6" t="s">
        <v>63</v>
      </c>
      <c r="EI6" s="6" t="s">
        <v>63</v>
      </c>
      <c r="EJ6" s="6" t="s">
        <v>62</v>
      </c>
      <c r="EK6" s="6" t="s">
        <v>62</v>
      </c>
      <c r="EL6" s="6" t="s">
        <v>62</v>
      </c>
      <c r="EM6" s="6" t="s">
        <v>62</v>
      </c>
      <c r="EN6" s="6" t="s">
        <v>62</v>
      </c>
      <c r="EO6" s="6" t="s">
        <v>62</v>
      </c>
      <c r="EP6" s="6" t="s">
        <v>62</v>
      </c>
      <c r="EQ6" s="118"/>
    </row>
    <row r="7" spans="1:147" ht="24.75" customHeight="1" x14ac:dyDescent="0.3">
      <c r="A7" s="4" t="s">
        <v>0</v>
      </c>
      <c r="B7" s="1"/>
      <c r="C7" s="1"/>
      <c r="D7" s="1"/>
      <c r="E7" s="2" t="s">
        <v>17</v>
      </c>
      <c r="F7" s="2" t="s">
        <v>17</v>
      </c>
      <c r="G7" s="2" t="s">
        <v>17</v>
      </c>
      <c r="H7" s="2" t="s">
        <v>17</v>
      </c>
      <c r="I7" s="2" t="s">
        <v>17</v>
      </c>
      <c r="J7" s="2" t="s">
        <v>17</v>
      </c>
      <c r="K7" s="2" t="s">
        <v>17</v>
      </c>
      <c r="L7" s="2" t="s">
        <v>17</v>
      </c>
      <c r="M7" s="2" t="s">
        <v>17</v>
      </c>
      <c r="N7" s="2" t="s">
        <v>17</v>
      </c>
      <c r="O7" s="2" t="s">
        <v>17</v>
      </c>
      <c r="P7" s="2" t="s">
        <v>17</v>
      </c>
      <c r="Q7" s="2" t="s">
        <v>17</v>
      </c>
      <c r="R7" s="2" t="s">
        <v>17</v>
      </c>
      <c r="S7" s="2" t="s">
        <v>17</v>
      </c>
      <c r="T7" s="2" t="s">
        <v>17</v>
      </c>
      <c r="U7" s="2" t="s">
        <v>17</v>
      </c>
      <c r="V7" s="2" t="s">
        <v>17</v>
      </c>
      <c r="W7" s="2" t="s">
        <v>17</v>
      </c>
      <c r="X7" s="2" t="s">
        <v>17</v>
      </c>
      <c r="Y7" s="2" t="s">
        <v>17</v>
      </c>
      <c r="Z7" s="2" t="s">
        <v>17</v>
      </c>
      <c r="AA7" s="2" t="s">
        <v>17</v>
      </c>
      <c r="AB7" s="2" t="s">
        <v>17</v>
      </c>
      <c r="AC7" s="2" t="s">
        <v>17</v>
      </c>
      <c r="AD7" s="2" t="s">
        <v>17</v>
      </c>
      <c r="AE7" s="2" t="s">
        <v>17</v>
      </c>
      <c r="AF7" s="2" t="s">
        <v>17</v>
      </c>
      <c r="AG7" s="2" t="s">
        <v>17</v>
      </c>
      <c r="AH7" s="2" t="s">
        <v>17</v>
      </c>
      <c r="AI7" s="53" t="s">
        <v>17</v>
      </c>
      <c r="AJ7" s="53" t="s">
        <v>17</v>
      </c>
      <c r="AK7" s="53" t="s">
        <v>17</v>
      </c>
      <c r="AL7" s="53" t="s">
        <v>17</v>
      </c>
      <c r="AM7" s="53" t="s">
        <v>17</v>
      </c>
      <c r="AN7" s="53" t="s">
        <v>17</v>
      </c>
      <c r="AO7" s="53" t="s">
        <v>17</v>
      </c>
      <c r="AP7" s="53" t="s">
        <v>17</v>
      </c>
      <c r="AQ7" s="53" t="s">
        <v>17</v>
      </c>
      <c r="AR7" s="53" t="s">
        <v>17</v>
      </c>
      <c r="AS7" s="53" t="s">
        <v>17</v>
      </c>
      <c r="AT7" s="53" t="s">
        <v>17</v>
      </c>
      <c r="AU7" s="53" t="s">
        <v>17</v>
      </c>
      <c r="AV7" s="53" t="s">
        <v>17</v>
      </c>
      <c r="AW7" s="53" t="s">
        <v>17</v>
      </c>
      <c r="AX7" s="53" t="s">
        <v>17</v>
      </c>
      <c r="AY7" s="53" t="s">
        <v>17</v>
      </c>
      <c r="AZ7" s="53" t="s">
        <v>17</v>
      </c>
      <c r="BA7" s="2" t="s">
        <v>17</v>
      </c>
      <c r="BB7" s="2" t="s">
        <v>17</v>
      </c>
      <c r="BC7" s="2" t="s">
        <v>17</v>
      </c>
      <c r="BD7" s="2" t="s">
        <v>17</v>
      </c>
      <c r="BE7" s="2" t="s">
        <v>17</v>
      </c>
      <c r="BF7" s="2" t="s">
        <v>17</v>
      </c>
      <c r="BG7" s="2" t="s">
        <v>17</v>
      </c>
      <c r="BH7" s="2" t="s">
        <v>17</v>
      </c>
      <c r="BI7" s="2" t="s">
        <v>17</v>
      </c>
      <c r="BJ7" s="2" t="s">
        <v>17</v>
      </c>
      <c r="BK7" s="2" t="s">
        <v>17</v>
      </c>
      <c r="BL7" s="2" t="s">
        <v>17</v>
      </c>
      <c r="BM7" s="2" t="s">
        <v>17</v>
      </c>
      <c r="BN7" s="2" t="s">
        <v>17</v>
      </c>
      <c r="BO7" s="2" t="s">
        <v>17</v>
      </c>
      <c r="BP7" s="2" t="s">
        <v>17</v>
      </c>
      <c r="BQ7" s="2" t="s">
        <v>17</v>
      </c>
      <c r="BR7" s="2" t="s">
        <v>17</v>
      </c>
      <c r="BS7" s="2" t="s">
        <v>17</v>
      </c>
      <c r="BT7" s="2" t="s">
        <v>17</v>
      </c>
      <c r="BU7" s="2" t="s">
        <v>17</v>
      </c>
      <c r="BV7" s="2" t="s">
        <v>17</v>
      </c>
      <c r="BW7" s="2" t="s">
        <v>17</v>
      </c>
      <c r="BX7" s="2" t="s">
        <v>17</v>
      </c>
      <c r="BY7" s="2" t="s">
        <v>17</v>
      </c>
      <c r="BZ7" s="2" t="s">
        <v>17</v>
      </c>
      <c r="CA7" s="2" t="s">
        <v>17</v>
      </c>
      <c r="CB7" s="2" t="s">
        <v>17</v>
      </c>
      <c r="CC7" s="2" t="s">
        <v>17</v>
      </c>
      <c r="CD7" s="2" t="s">
        <v>17</v>
      </c>
      <c r="CE7" s="53" t="s">
        <v>17</v>
      </c>
      <c r="CF7" s="53" t="s">
        <v>17</v>
      </c>
      <c r="CG7" s="53" t="s">
        <v>17</v>
      </c>
      <c r="CH7" s="53" t="s">
        <v>17</v>
      </c>
      <c r="CI7" s="53" t="s">
        <v>17</v>
      </c>
      <c r="CJ7" s="53" t="s">
        <v>17</v>
      </c>
      <c r="CK7" s="53" t="s">
        <v>17</v>
      </c>
      <c r="CL7" s="53" t="s">
        <v>17</v>
      </c>
      <c r="CM7" s="53" t="s">
        <v>17</v>
      </c>
      <c r="CN7" s="53" t="s">
        <v>17</v>
      </c>
      <c r="CO7" s="53" t="s">
        <v>17</v>
      </c>
      <c r="CP7" s="53" t="s">
        <v>17</v>
      </c>
      <c r="CQ7" s="53" t="s">
        <v>17</v>
      </c>
      <c r="CR7" s="53" t="s">
        <v>17</v>
      </c>
      <c r="CS7" s="53" t="s">
        <v>17</v>
      </c>
      <c r="CT7" s="53" t="s">
        <v>17</v>
      </c>
      <c r="CU7" s="53" t="s">
        <v>17</v>
      </c>
      <c r="CV7" s="2" t="s">
        <v>17</v>
      </c>
      <c r="CW7" s="2" t="s">
        <v>17</v>
      </c>
      <c r="CX7" s="2" t="s">
        <v>17</v>
      </c>
      <c r="CY7" s="2" t="s">
        <v>17</v>
      </c>
      <c r="CZ7" s="2" t="s">
        <v>17</v>
      </c>
      <c r="DA7" s="2" t="s">
        <v>17</v>
      </c>
      <c r="DB7" s="2" t="s">
        <v>17</v>
      </c>
      <c r="DC7" s="2" t="s">
        <v>17</v>
      </c>
      <c r="DD7" s="2" t="s">
        <v>17</v>
      </c>
      <c r="DE7" s="2" t="s">
        <v>17</v>
      </c>
      <c r="DF7" s="2" t="s">
        <v>17</v>
      </c>
      <c r="DG7" s="2" t="s">
        <v>17</v>
      </c>
      <c r="DH7" s="2" t="s">
        <v>17</v>
      </c>
      <c r="DI7" s="2" t="s">
        <v>17</v>
      </c>
      <c r="DJ7" s="2" t="s">
        <v>17</v>
      </c>
      <c r="DK7" s="2" t="s">
        <v>17</v>
      </c>
      <c r="DL7" s="2" t="s">
        <v>17</v>
      </c>
      <c r="DM7" s="2" t="s">
        <v>17</v>
      </c>
      <c r="DN7" s="2" t="s">
        <v>17</v>
      </c>
      <c r="DO7" s="2" t="s">
        <v>17</v>
      </c>
      <c r="DP7" s="2" t="s">
        <v>17</v>
      </c>
      <c r="DQ7" s="2" t="s">
        <v>17</v>
      </c>
      <c r="DR7" s="2" t="s">
        <v>17</v>
      </c>
      <c r="DS7" s="2" t="s">
        <v>17</v>
      </c>
      <c r="DT7" s="2" t="s">
        <v>17</v>
      </c>
      <c r="DU7" s="2" t="s">
        <v>17</v>
      </c>
      <c r="DV7" s="2" t="s">
        <v>17</v>
      </c>
      <c r="DW7" s="2" t="s">
        <v>17</v>
      </c>
      <c r="DX7" s="2" t="s">
        <v>17</v>
      </c>
      <c r="DY7" s="2" t="s">
        <v>17</v>
      </c>
      <c r="DZ7" s="2" t="s">
        <v>17</v>
      </c>
      <c r="EA7" s="2" t="s">
        <v>17</v>
      </c>
      <c r="EB7" s="2" t="s">
        <v>17</v>
      </c>
      <c r="EC7" s="2" t="s">
        <v>17</v>
      </c>
      <c r="ED7" s="2" t="s">
        <v>17</v>
      </c>
      <c r="EE7" s="2" t="s">
        <v>17</v>
      </c>
      <c r="EF7" s="2" t="s">
        <v>17</v>
      </c>
      <c r="EG7" s="2" t="s">
        <v>17</v>
      </c>
      <c r="EH7" s="2" t="s">
        <v>17</v>
      </c>
      <c r="EI7" s="2" t="s">
        <v>17</v>
      </c>
      <c r="EJ7" s="2" t="s">
        <v>17</v>
      </c>
      <c r="EK7" s="2" t="s">
        <v>17</v>
      </c>
      <c r="EL7" s="2" t="s">
        <v>17</v>
      </c>
      <c r="EM7" s="2" t="s">
        <v>17</v>
      </c>
      <c r="EN7" s="2" t="s">
        <v>17</v>
      </c>
      <c r="EO7" s="2" t="s">
        <v>17</v>
      </c>
      <c r="EP7" s="2" t="s">
        <v>17</v>
      </c>
      <c r="EQ7" s="119"/>
    </row>
    <row r="8" spans="1:147" x14ac:dyDescent="0.3">
      <c r="A8" s="1" t="s">
        <v>11</v>
      </c>
      <c r="B8" s="18">
        <v>30881</v>
      </c>
      <c r="C8" s="19">
        <v>0.95</v>
      </c>
      <c r="D8" s="20">
        <v>16.399999999999999</v>
      </c>
      <c r="E8" s="3">
        <v>57</v>
      </c>
      <c r="F8" s="3">
        <v>17</v>
      </c>
      <c r="G8" s="3">
        <v>24</v>
      </c>
      <c r="H8" s="3">
        <v>12</v>
      </c>
      <c r="I8" s="3">
        <v>14</v>
      </c>
      <c r="J8" s="3">
        <v>16</v>
      </c>
      <c r="K8" s="3">
        <v>11</v>
      </c>
      <c r="L8" s="9">
        <v>7</v>
      </c>
      <c r="M8" s="9">
        <v>6.7</v>
      </c>
      <c r="N8" s="9">
        <v>5.9</v>
      </c>
      <c r="O8" s="144">
        <v>10</v>
      </c>
      <c r="P8" s="9">
        <v>9.1</v>
      </c>
      <c r="Q8" s="144">
        <v>16</v>
      </c>
      <c r="R8" s="9">
        <v>6.6</v>
      </c>
      <c r="S8" s="9">
        <v>19</v>
      </c>
      <c r="T8" s="3">
        <v>22</v>
      </c>
      <c r="U8" s="3">
        <v>27</v>
      </c>
      <c r="V8" s="3">
        <v>210</v>
      </c>
      <c r="W8" s="3">
        <v>12</v>
      </c>
      <c r="X8" s="3">
        <v>11</v>
      </c>
      <c r="Y8" s="3">
        <v>8.3000000000000007</v>
      </c>
      <c r="Z8" s="3">
        <v>7.1</v>
      </c>
      <c r="AA8" s="3">
        <v>9.6999999999999993</v>
      </c>
      <c r="AB8" s="3">
        <v>10</v>
      </c>
      <c r="AC8" s="3">
        <v>22</v>
      </c>
      <c r="AD8" s="3">
        <v>7.8</v>
      </c>
      <c r="AE8" s="3">
        <v>4.8</v>
      </c>
      <c r="AF8" s="3">
        <v>14</v>
      </c>
      <c r="AG8" s="9">
        <v>7</v>
      </c>
      <c r="AH8" s="9">
        <v>14</v>
      </c>
      <c r="AI8" s="3">
        <v>24</v>
      </c>
      <c r="AJ8" s="3">
        <v>36</v>
      </c>
      <c r="AK8" s="3">
        <v>43</v>
      </c>
      <c r="AL8" s="3">
        <v>13</v>
      </c>
      <c r="AM8" s="3">
        <v>11</v>
      </c>
      <c r="AN8" s="3">
        <v>13</v>
      </c>
      <c r="AO8" s="3">
        <v>20</v>
      </c>
      <c r="AP8" s="9">
        <v>8</v>
      </c>
      <c r="AQ8" s="9">
        <v>5.2</v>
      </c>
      <c r="AR8" s="144">
        <v>17</v>
      </c>
      <c r="AS8" s="144">
        <v>19</v>
      </c>
      <c r="AT8" s="144">
        <v>10</v>
      </c>
      <c r="AU8" s="144">
        <v>11</v>
      </c>
      <c r="AV8" s="144">
        <v>21</v>
      </c>
      <c r="AW8" s="144">
        <v>20</v>
      </c>
      <c r="AX8" s="3">
        <v>18</v>
      </c>
      <c r="AY8" s="3">
        <v>31</v>
      </c>
      <c r="AZ8" s="3" t="s">
        <v>49</v>
      </c>
      <c r="BA8" s="3">
        <v>17</v>
      </c>
      <c r="BB8" s="3" t="s">
        <v>49</v>
      </c>
      <c r="BC8" s="3">
        <v>14</v>
      </c>
      <c r="BD8" s="3" t="s">
        <v>49</v>
      </c>
      <c r="BE8" s="3">
        <v>12</v>
      </c>
      <c r="BF8" s="3">
        <v>12</v>
      </c>
      <c r="BG8" s="3">
        <v>6.9</v>
      </c>
      <c r="BH8" s="3">
        <v>9.6</v>
      </c>
      <c r="BI8" s="3">
        <v>5.4</v>
      </c>
      <c r="BJ8" s="3" t="s">
        <v>377</v>
      </c>
      <c r="BK8" s="3">
        <v>24</v>
      </c>
      <c r="BL8" s="3">
        <v>28</v>
      </c>
      <c r="BM8" s="3">
        <v>16</v>
      </c>
      <c r="BN8" s="3">
        <v>9.5</v>
      </c>
      <c r="BO8" s="3">
        <v>14</v>
      </c>
      <c r="BP8" s="3">
        <v>15</v>
      </c>
      <c r="BQ8" s="3">
        <v>21</v>
      </c>
      <c r="BR8" s="3">
        <v>22</v>
      </c>
      <c r="BS8" s="3">
        <v>7.8</v>
      </c>
      <c r="BT8" s="3">
        <v>47</v>
      </c>
      <c r="BU8" s="3">
        <v>12</v>
      </c>
      <c r="BV8" s="3">
        <v>7.2</v>
      </c>
      <c r="BW8" s="3">
        <v>8.3000000000000007</v>
      </c>
      <c r="BX8" s="3">
        <v>5.9</v>
      </c>
      <c r="BY8" s="3">
        <v>4.7</v>
      </c>
      <c r="BZ8" s="3">
        <v>24</v>
      </c>
      <c r="CA8" s="3">
        <v>6.3</v>
      </c>
      <c r="CB8" s="3">
        <v>27</v>
      </c>
      <c r="CC8" s="3">
        <v>9.1</v>
      </c>
      <c r="CD8" s="3">
        <v>8.9</v>
      </c>
      <c r="CE8" s="3">
        <v>14</v>
      </c>
      <c r="CF8" s="3">
        <v>20</v>
      </c>
      <c r="CG8" s="3" t="s">
        <v>49</v>
      </c>
      <c r="CH8" s="3">
        <v>23</v>
      </c>
      <c r="CI8" s="3" t="s">
        <v>49</v>
      </c>
      <c r="CJ8" s="3">
        <v>8.5</v>
      </c>
      <c r="CK8" s="3">
        <v>14</v>
      </c>
      <c r="CL8" s="3">
        <v>9.6</v>
      </c>
      <c r="CM8" s="3">
        <v>8.6</v>
      </c>
      <c r="CN8" s="3">
        <v>12</v>
      </c>
      <c r="CO8" s="3">
        <v>4.7</v>
      </c>
      <c r="CP8" s="3">
        <v>8.8000000000000007</v>
      </c>
      <c r="CQ8" s="3">
        <v>9.6</v>
      </c>
      <c r="CR8" s="3">
        <v>5.4</v>
      </c>
      <c r="CS8" s="3">
        <v>11</v>
      </c>
      <c r="CT8" s="3">
        <v>24</v>
      </c>
      <c r="CU8" s="3">
        <v>29</v>
      </c>
      <c r="CV8" s="3">
        <v>23</v>
      </c>
      <c r="CW8" s="3">
        <v>14</v>
      </c>
      <c r="CX8" s="3">
        <v>52</v>
      </c>
      <c r="CY8" s="3">
        <v>11</v>
      </c>
      <c r="CZ8" s="3">
        <v>26</v>
      </c>
      <c r="DA8" s="3">
        <v>27</v>
      </c>
      <c r="DB8" s="3">
        <v>12</v>
      </c>
      <c r="DC8" s="3">
        <v>17</v>
      </c>
      <c r="DD8" s="3">
        <v>6.6</v>
      </c>
      <c r="DE8" s="3">
        <v>5.6</v>
      </c>
      <c r="DF8" s="3">
        <v>19</v>
      </c>
      <c r="DG8" s="3">
        <v>13</v>
      </c>
      <c r="DH8" s="3">
        <v>12</v>
      </c>
      <c r="DI8" s="3">
        <v>8.6999999999999993</v>
      </c>
      <c r="DJ8" s="3">
        <v>9.1</v>
      </c>
      <c r="DK8" s="3">
        <v>20</v>
      </c>
      <c r="DL8" s="3">
        <v>36</v>
      </c>
      <c r="DM8" s="3" t="s">
        <v>49</v>
      </c>
      <c r="DN8" s="3">
        <v>36</v>
      </c>
      <c r="DO8" s="3" t="s">
        <v>49</v>
      </c>
      <c r="DP8" s="3">
        <v>15</v>
      </c>
      <c r="DQ8" s="3" t="s">
        <v>49</v>
      </c>
      <c r="DR8" s="3">
        <v>16</v>
      </c>
      <c r="DS8" s="3">
        <v>15</v>
      </c>
      <c r="DT8" s="3">
        <v>9.1999999999999993</v>
      </c>
      <c r="DU8" s="3">
        <v>20</v>
      </c>
      <c r="DV8" s="3">
        <v>6.3</v>
      </c>
      <c r="DW8" s="3">
        <v>5.4</v>
      </c>
      <c r="DX8" s="3">
        <v>7.7</v>
      </c>
      <c r="DY8" s="3">
        <v>5.5</v>
      </c>
      <c r="DZ8" s="3">
        <v>7.3</v>
      </c>
      <c r="EA8" s="3">
        <v>5.7</v>
      </c>
      <c r="EB8" s="3">
        <v>18</v>
      </c>
      <c r="EC8" s="3">
        <v>19</v>
      </c>
      <c r="ED8" s="3" t="s">
        <v>49</v>
      </c>
      <c r="EE8" s="3" t="s">
        <v>49</v>
      </c>
      <c r="EF8" s="9">
        <v>8</v>
      </c>
      <c r="EG8" s="3" t="s">
        <v>49</v>
      </c>
      <c r="EH8" s="3" t="s">
        <v>49</v>
      </c>
      <c r="EI8" s="3" t="s">
        <v>49</v>
      </c>
      <c r="EJ8" s="3">
        <v>8</v>
      </c>
      <c r="EK8" s="3">
        <v>11</v>
      </c>
      <c r="EL8" s="3">
        <v>12</v>
      </c>
      <c r="EM8" s="3">
        <v>4.5999999999999996</v>
      </c>
      <c r="EN8" s="3">
        <v>12</v>
      </c>
      <c r="EO8" s="3">
        <v>20</v>
      </c>
      <c r="EP8" s="3">
        <v>16</v>
      </c>
      <c r="EQ8" s="120"/>
    </row>
    <row r="9" spans="1:147" ht="33.6" customHeight="1" x14ac:dyDescent="0.3">
      <c r="A9" s="42" t="s">
        <v>12</v>
      </c>
      <c r="B9" s="18">
        <v>59000</v>
      </c>
      <c r="C9" s="21">
        <v>0.21</v>
      </c>
      <c r="D9" s="20">
        <v>8.3000000000000007</v>
      </c>
      <c r="E9" s="3">
        <v>2.6</v>
      </c>
      <c r="F9" s="3" t="s">
        <v>30</v>
      </c>
      <c r="G9" s="3" t="s">
        <v>74</v>
      </c>
      <c r="H9" s="3" t="s">
        <v>109</v>
      </c>
      <c r="I9" s="3" t="s">
        <v>262</v>
      </c>
      <c r="J9" s="3" t="s">
        <v>262</v>
      </c>
      <c r="K9" s="3" t="s">
        <v>115</v>
      </c>
      <c r="L9" s="10" t="s">
        <v>339</v>
      </c>
      <c r="M9" s="10" t="s">
        <v>343</v>
      </c>
      <c r="N9" s="10" t="s">
        <v>369</v>
      </c>
      <c r="O9" s="10" t="s">
        <v>379</v>
      </c>
      <c r="P9" s="9" t="s">
        <v>265</v>
      </c>
      <c r="Q9" s="9" t="s">
        <v>82</v>
      </c>
      <c r="R9" s="9" t="s">
        <v>418</v>
      </c>
      <c r="S9" s="9">
        <v>2.8</v>
      </c>
      <c r="T9" s="3">
        <v>3.4</v>
      </c>
      <c r="U9" s="3">
        <v>4.0999999999999996</v>
      </c>
      <c r="V9" s="3">
        <v>5.8</v>
      </c>
      <c r="W9" s="3" t="s">
        <v>110</v>
      </c>
      <c r="X9" s="3" t="s">
        <v>263</v>
      </c>
      <c r="Y9" s="3" t="s">
        <v>268</v>
      </c>
      <c r="Z9" s="3" t="s">
        <v>309</v>
      </c>
      <c r="AA9" s="3" t="s">
        <v>340</v>
      </c>
      <c r="AB9" s="3" t="s">
        <v>20</v>
      </c>
      <c r="AC9" s="3" t="s">
        <v>115</v>
      </c>
      <c r="AD9" s="3" t="s">
        <v>380</v>
      </c>
      <c r="AE9" s="3" t="s">
        <v>418</v>
      </c>
      <c r="AF9" s="3" t="s">
        <v>80</v>
      </c>
      <c r="AG9" s="3" t="s">
        <v>339</v>
      </c>
      <c r="AH9" s="3" t="s">
        <v>375</v>
      </c>
      <c r="AI9" s="3">
        <v>3.1</v>
      </c>
      <c r="AJ9" s="3">
        <v>6.2</v>
      </c>
      <c r="AK9" s="3" t="s">
        <v>74</v>
      </c>
      <c r="AL9" s="3" t="s">
        <v>80</v>
      </c>
      <c r="AM9" s="3" t="s">
        <v>21</v>
      </c>
      <c r="AN9" s="3" t="s">
        <v>115</v>
      </c>
      <c r="AO9" s="3" t="s">
        <v>30</v>
      </c>
      <c r="AP9" s="3" t="s">
        <v>341</v>
      </c>
      <c r="AQ9" s="3" t="s">
        <v>344</v>
      </c>
      <c r="AR9" s="3" t="s">
        <v>21</v>
      </c>
      <c r="AS9" s="3">
        <v>2.9</v>
      </c>
      <c r="AT9" s="3" t="s">
        <v>420</v>
      </c>
      <c r="AU9" s="3" t="s">
        <v>82</v>
      </c>
      <c r="AV9" s="3">
        <v>3.7</v>
      </c>
      <c r="AW9" s="3" t="s">
        <v>21</v>
      </c>
      <c r="AX9" s="3" t="s">
        <v>19</v>
      </c>
      <c r="AY9" s="3" t="s">
        <v>20</v>
      </c>
      <c r="AZ9" s="3" t="s">
        <v>49</v>
      </c>
      <c r="BA9" s="3">
        <v>1.9</v>
      </c>
      <c r="BB9" s="3" t="s">
        <v>49</v>
      </c>
      <c r="BC9" s="3" t="s">
        <v>115</v>
      </c>
      <c r="BD9" s="3" t="s">
        <v>49</v>
      </c>
      <c r="BE9" s="3" t="s">
        <v>265</v>
      </c>
      <c r="BF9" s="3" t="s">
        <v>80</v>
      </c>
      <c r="BG9" s="3">
        <v>0.57999999999999996</v>
      </c>
      <c r="BH9" s="3" t="s">
        <v>265</v>
      </c>
      <c r="BI9" s="3" t="s">
        <v>345</v>
      </c>
      <c r="BJ9" s="3" t="s">
        <v>378</v>
      </c>
      <c r="BK9" s="3" t="s">
        <v>22</v>
      </c>
      <c r="BL9" s="3" t="s">
        <v>23</v>
      </c>
      <c r="BM9" s="3" t="s">
        <v>47</v>
      </c>
      <c r="BN9" s="3" t="s">
        <v>119</v>
      </c>
      <c r="BO9" s="3" t="s">
        <v>265</v>
      </c>
      <c r="BP9" s="3" t="s">
        <v>20</v>
      </c>
      <c r="BQ9" s="3" t="s">
        <v>20</v>
      </c>
      <c r="BR9" s="3" t="s">
        <v>82</v>
      </c>
      <c r="BS9" s="3" t="s">
        <v>117</v>
      </c>
      <c r="BT9" s="3" t="s">
        <v>74</v>
      </c>
      <c r="BU9" s="3" t="s">
        <v>21</v>
      </c>
      <c r="BV9" s="3" t="s">
        <v>116</v>
      </c>
      <c r="BW9" s="3" t="s">
        <v>119</v>
      </c>
      <c r="BX9" s="3" t="s">
        <v>119</v>
      </c>
      <c r="BY9" s="3" t="s">
        <v>375</v>
      </c>
      <c r="BZ9" s="3">
        <v>3.6</v>
      </c>
      <c r="CA9" s="3" t="s">
        <v>27</v>
      </c>
      <c r="CB9" s="3">
        <v>4.7</v>
      </c>
      <c r="CC9" s="3" t="s">
        <v>80</v>
      </c>
      <c r="CD9" s="3" t="s">
        <v>479</v>
      </c>
      <c r="CE9" s="3" t="s">
        <v>21</v>
      </c>
      <c r="CF9" s="3" t="s">
        <v>30</v>
      </c>
      <c r="CG9" s="3" t="s">
        <v>49</v>
      </c>
      <c r="CH9" s="3" t="s">
        <v>83</v>
      </c>
      <c r="CI9" s="3" t="s">
        <v>49</v>
      </c>
      <c r="CJ9" s="3" t="s">
        <v>118</v>
      </c>
      <c r="CK9" s="3" t="s">
        <v>115</v>
      </c>
      <c r="CL9" s="3" t="s">
        <v>293</v>
      </c>
      <c r="CM9" s="3" t="s">
        <v>312</v>
      </c>
      <c r="CN9" s="3" t="s">
        <v>342</v>
      </c>
      <c r="CO9" s="3" t="s">
        <v>346</v>
      </c>
      <c r="CP9" s="3" t="s">
        <v>369</v>
      </c>
      <c r="CQ9" s="3" t="s">
        <v>312</v>
      </c>
      <c r="CR9" s="3" t="s">
        <v>109</v>
      </c>
      <c r="CS9" s="3" t="s">
        <v>434</v>
      </c>
      <c r="CT9" s="3" t="s">
        <v>22</v>
      </c>
      <c r="CU9" s="3">
        <v>3.4</v>
      </c>
      <c r="CV9" s="3" t="s">
        <v>22</v>
      </c>
      <c r="CW9" s="3" t="s">
        <v>47</v>
      </c>
      <c r="CX9" s="3">
        <v>9.3000000000000007</v>
      </c>
      <c r="CY9" s="3" t="s">
        <v>118</v>
      </c>
      <c r="CZ9" s="3" t="s">
        <v>30</v>
      </c>
      <c r="DA9" s="3" t="s">
        <v>265</v>
      </c>
      <c r="DB9" s="3" t="s">
        <v>74</v>
      </c>
      <c r="DC9" s="3" t="s">
        <v>20</v>
      </c>
      <c r="DD9" s="3" t="s">
        <v>347</v>
      </c>
      <c r="DE9" s="3" t="s">
        <v>309</v>
      </c>
      <c r="DF9" s="3" t="s">
        <v>381</v>
      </c>
      <c r="DG9" s="3" t="s">
        <v>83</v>
      </c>
      <c r="DH9" s="3" t="s">
        <v>110</v>
      </c>
      <c r="DI9" s="3" t="s">
        <v>347</v>
      </c>
      <c r="DJ9" s="3" t="s">
        <v>479</v>
      </c>
      <c r="DK9" s="3" t="s">
        <v>23</v>
      </c>
      <c r="DL9" s="3" t="s">
        <v>23</v>
      </c>
      <c r="DM9" s="3" t="s">
        <v>49</v>
      </c>
      <c r="DN9" s="9" t="s">
        <v>83</v>
      </c>
      <c r="DO9" s="3" t="s">
        <v>49</v>
      </c>
      <c r="DP9" s="3" t="s">
        <v>80</v>
      </c>
      <c r="DQ9" s="3" t="s">
        <v>49</v>
      </c>
      <c r="DR9" s="3" t="s">
        <v>268</v>
      </c>
      <c r="DS9" s="3" t="s">
        <v>83</v>
      </c>
      <c r="DT9" s="3" t="s">
        <v>312</v>
      </c>
      <c r="DU9" s="3" t="s">
        <v>265</v>
      </c>
      <c r="DV9" s="3" t="s">
        <v>348</v>
      </c>
      <c r="DW9" s="3" t="s">
        <v>376</v>
      </c>
      <c r="DX9" s="3" t="s">
        <v>346</v>
      </c>
      <c r="DY9" s="3" t="s">
        <v>417</v>
      </c>
      <c r="DZ9" s="3" t="s">
        <v>420</v>
      </c>
      <c r="EA9" s="3" t="s">
        <v>346</v>
      </c>
      <c r="EB9" s="3" t="s">
        <v>434</v>
      </c>
      <c r="EC9" s="3" t="s">
        <v>20</v>
      </c>
      <c r="ED9" s="3" t="s">
        <v>49</v>
      </c>
      <c r="EE9" s="3" t="s">
        <v>49</v>
      </c>
      <c r="EF9" s="3" t="s">
        <v>119</v>
      </c>
      <c r="EG9" s="3" t="s">
        <v>49</v>
      </c>
      <c r="EH9" s="3" t="s">
        <v>49</v>
      </c>
      <c r="EI9" s="3" t="s">
        <v>49</v>
      </c>
      <c r="EJ9" s="3" t="s">
        <v>119</v>
      </c>
      <c r="EK9" s="3" t="s">
        <v>110</v>
      </c>
      <c r="EL9" s="3" t="s">
        <v>118</v>
      </c>
      <c r="EM9" s="3" t="s">
        <v>422</v>
      </c>
      <c r="EN9" s="3" t="s">
        <v>80</v>
      </c>
      <c r="EO9" s="3" t="s">
        <v>74</v>
      </c>
      <c r="EP9" s="3" t="s">
        <v>480</v>
      </c>
      <c r="EQ9" s="120"/>
    </row>
    <row r="10" spans="1:147" x14ac:dyDescent="0.3">
      <c r="A10" s="1" t="s">
        <v>13</v>
      </c>
      <c r="B10" s="18">
        <v>19</v>
      </c>
      <c r="C10" s="19">
        <v>1.5</v>
      </c>
      <c r="D10" s="20">
        <v>5.9</v>
      </c>
      <c r="E10" s="3">
        <v>0.49</v>
      </c>
      <c r="F10" s="3">
        <v>0.43</v>
      </c>
      <c r="G10" s="3" t="s">
        <v>75</v>
      </c>
      <c r="H10" s="3">
        <v>0.54</v>
      </c>
      <c r="I10" s="3" t="s">
        <v>35</v>
      </c>
      <c r="J10" s="3" t="s">
        <v>284</v>
      </c>
      <c r="K10" s="3" t="s">
        <v>44</v>
      </c>
      <c r="L10" s="3">
        <v>0.39</v>
      </c>
      <c r="M10" s="3">
        <v>0.56000000000000005</v>
      </c>
      <c r="N10" s="3">
        <v>0.46</v>
      </c>
      <c r="O10" s="3">
        <v>0.76</v>
      </c>
      <c r="P10" s="3" t="s">
        <v>417</v>
      </c>
      <c r="Q10" s="3">
        <v>0.39</v>
      </c>
      <c r="R10" s="3" t="s">
        <v>75</v>
      </c>
      <c r="S10" s="3">
        <v>0.56000000000000005</v>
      </c>
      <c r="T10" s="3">
        <v>0.45</v>
      </c>
      <c r="U10" s="3" t="s">
        <v>31</v>
      </c>
      <c r="V10" s="3" t="s">
        <v>76</v>
      </c>
      <c r="W10" s="3" t="s">
        <v>75</v>
      </c>
      <c r="X10" s="3" t="s">
        <v>76</v>
      </c>
      <c r="Y10" s="3" t="s">
        <v>76</v>
      </c>
      <c r="Z10" s="3" t="s">
        <v>310</v>
      </c>
      <c r="AA10" s="3">
        <v>0.32</v>
      </c>
      <c r="AB10" s="3">
        <v>0.57999999999999996</v>
      </c>
      <c r="AC10" s="3">
        <v>0.42</v>
      </c>
      <c r="AD10" s="3">
        <v>0.62</v>
      </c>
      <c r="AE10" s="3">
        <v>0.93</v>
      </c>
      <c r="AF10" s="3" t="s">
        <v>432</v>
      </c>
      <c r="AG10" s="3" t="s">
        <v>266</v>
      </c>
      <c r="AH10" s="3">
        <v>0.83</v>
      </c>
      <c r="AI10" s="3">
        <v>0.5</v>
      </c>
      <c r="AJ10" s="3">
        <v>3.3</v>
      </c>
      <c r="AK10" s="3" t="s">
        <v>81</v>
      </c>
      <c r="AL10" s="3" t="s">
        <v>75</v>
      </c>
      <c r="AM10" s="3" t="s">
        <v>264</v>
      </c>
      <c r="AN10" s="3" t="s">
        <v>75</v>
      </c>
      <c r="AO10" s="3" t="s">
        <v>81</v>
      </c>
      <c r="AP10" s="10">
        <v>0.4</v>
      </c>
      <c r="AQ10" s="10">
        <v>0.56000000000000005</v>
      </c>
      <c r="AR10" s="10">
        <v>0.53</v>
      </c>
      <c r="AS10" s="10">
        <v>0.62</v>
      </c>
      <c r="AT10" s="10">
        <v>0.5</v>
      </c>
      <c r="AU10" s="10">
        <v>0.38</v>
      </c>
      <c r="AV10" s="10" t="s">
        <v>35</v>
      </c>
      <c r="AW10" s="10">
        <v>0.4</v>
      </c>
      <c r="AX10" s="3">
        <v>0.39</v>
      </c>
      <c r="AY10" s="3" t="s">
        <v>36</v>
      </c>
      <c r="AZ10" s="3" t="s">
        <v>49</v>
      </c>
      <c r="BA10" s="3" t="s">
        <v>76</v>
      </c>
      <c r="BB10" s="3" t="s">
        <v>49</v>
      </c>
      <c r="BC10" s="3" t="s">
        <v>46</v>
      </c>
      <c r="BD10" s="3" t="s">
        <v>49</v>
      </c>
      <c r="BE10" s="3" t="s">
        <v>46</v>
      </c>
      <c r="BF10" s="3">
        <v>0.31</v>
      </c>
      <c r="BG10" s="3" t="s">
        <v>76</v>
      </c>
      <c r="BH10" s="10">
        <v>0.3</v>
      </c>
      <c r="BI10" s="10">
        <v>0.6</v>
      </c>
      <c r="BJ10" s="10">
        <v>0.38</v>
      </c>
      <c r="BK10" s="10">
        <v>0.76</v>
      </c>
      <c r="BL10" s="10">
        <v>0.47</v>
      </c>
      <c r="BM10" s="10">
        <v>0.48</v>
      </c>
      <c r="BN10" s="10" t="s">
        <v>81</v>
      </c>
      <c r="BO10" s="10">
        <v>0.41</v>
      </c>
      <c r="BP10" s="3">
        <v>0.44</v>
      </c>
      <c r="BQ10" s="3">
        <v>0.5</v>
      </c>
      <c r="BR10" s="3">
        <v>0.32</v>
      </c>
      <c r="BS10" s="3" t="s">
        <v>81</v>
      </c>
      <c r="BT10" s="3" t="s">
        <v>266</v>
      </c>
      <c r="BU10" s="3">
        <v>0.43</v>
      </c>
      <c r="BV10" s="3" t="s">
        <v>310</v>
      </c>
      <c r="BW10" s="3">
        <v>0.35</v>
      </c>
      <c r="BX10" s="3">
        <v>0.61</v>
      </c>
      <c r="BY10" s="3">
        <v>0.49</v>
      </c>
      <c r="BZ10" s="3">
        <v>0.63</v>
      </c>
      <c r="CA10" s="3">
        <v>0.65</v>
      </c>
      <c r="CB10" s="3">
        <v>0.47</v>
      </c>
      <c r="CC10" s="3">
        <v>0.26</v>
      </c>
      <c r="CD10" s="3">
        <v>0.68</v>
      </c>
      <c r="CE10" s="3">
        <v>0.5</v>
      </c>
      <c r="CF10" s="3" t="s">
        <v>44</v>
      </c>
      <c r="CG10" s="3" t="s">
        <v>49</v>
      </c>
      <c r="CH10" s="3">
        <v>0.34</v>
      </c>
      <c r="CI10" s="3" t="s">
        <v>49</v>
      </c>
      <c r="CJ10" s="3">
        <v>0.36</v>
      </c>
      <c r="CK10" s="3" t="s">
        <v>267</v>
      </c>
      <c r="CL10" s="3">
        <v>0.54</v>
      </c>
      <c r="CM10" s="10">
        <v>0.3</v>
      </c>
      <c r="CN10" s="9">
        <v>2</v>
      </c>
      <c r="CO10" s="10">
        <v>0.75</v>
      </c>
      <c r="CP10" s="10">
        <v>0.44</v>
      </c>
      <c r="CQ10" s="10">
        <v>0.73</v>
      </c>
      <c r="CR10" s="10">
        <v>0.84</v>
      </c>
      <c r="CS10" s="10">
        <v>0.33</v>
      </c>
      <c r="CT10" s="10">
        <v>0.4</v>
      </c>
      <c r="CU10" s="10">
        <v>0.42</v>
      </c>
      <c r="CV10" s="3">
        <v>0.71</v>
      </c>
      <c r="CW10" s="3">
        <v>0.41</v>
      </c>
      <c r="CX10" s="3">
        <v>0.37</v>
      </c>
      <c r="CY10" s="3">
        <v>0.53</v>
      </c>
      <c r="CZ10" s="3">
        <v>0.38</v>
      </c>
      <c r="DA10" s="3" t="s">
        <v>75</v>
      </c>
      <c r="DB10" s="3">
        <v>0.81</v>
      </c>
      <c r="DC10" s="3">
        <v>0.63</v>
      </c>
      <c r="DD10" s="3">
        <v>0.95</v>
      </c>
      <c r="DE10" s="3">
        <v>0.48</v>
      </c>
      <c r="DF10" s="3">
        <v>0.73</v>
      </c>
      <c r="DG10" s="3">
        <v>0.54</v>
      </c>
      <c r="DH10" s="3">
        <v>0.43</v>
      </c>
      <c r="DI10" s="3">
        <v>0.44</v>
      </c>
      <c r="DJ10" s="3">
        <v>0.35</v>
      </c>
      <c r="DK10" s="3">
        <v>0.86</v>
      </c>
      <c r="DL10" s="3">
        <v>0.4</v>
      </c>
      <c r="DM10" s="3" t="s">
        <v>49</v>
      </c>
      <c r="DN10" s="3">
        <v>0.36</v>
      </c>
      <c r="DO10" s="3" t="s">
        <v>49</v>
      </c>
      <c r="DP10" s="3" t="s">
        <v>81</v>
      </c>
      <c r="DQ10" s="3" t="s">
        <v>49</v>
      </c>
      <c r="DR10" s="3">
        <v>0.49</v>
      </c>
      <c r="DS10" s="3">
        <v>0.43</v>
      </c>
      <c r="DT10" s="3">
        <v>1.1000000000000001</v>
      </c>
      <c r="DU10" s="3">
        <v>0.54</v>
      </c>
      <c r="DV10" s="3">
        <v>0.51</v>
      </c>
      <c r="DW10" s="3">
        <v>0.51</v>
      </c>
      <c r="DX10" s="3">
        <v>0.74</v>
      </c>
      <c r="DY10" s="10">
        <v>0.6</v>
      </c>
      <c r="DZ10" s="10">
        <v>0.31</v>
      </c>
      <c r="EA10" s="10" t="s">
        <v>310</v>
      </c>
      <c r="EB10" s="10">
        <v>0.39</v>
      </c>
      <c r="EC10" s="3">
        <v>0.57999999999999996</v>
      </c>
      <c r="ED10" s="3" t="s">
        <v>49</v>
      </c>
      <c r="EE10" s="3" t="s">
        <v>49</v>
      </c>
      <c r="EF10" s="3" t="s">
        <v>76</v>
      </c>
      <c r="EG10" s="3" t="s">
        <v>49</v>
      </c>
      <c r="EH10" s="3" t="s">
        <v>49</v>
      </c>
      <c r="EI10" s="3" t="s">
        <v>49</v>
      </c>
      <c r="EJ10" s="3" t="s">
        <v>76</v>
      </c>
      <c r="EK10" s="3">
        <v>0.37</v>
      </c>
      <c r="EL10" s="3">
        <v>0.54</v>
      </c>
      <c r="EM10" s="3">
        <v>0.59</v>
      </c>
      <c r="EN10" s="3">
        <v>0.38</v>
      </c>
      <c r="EO10" s="3" t="s">
        <v>266</v>
      </c>
      <c r="EP10" s="3">
        <v>0.37</v>
      </c>
      <c r="EQ10" s="120"/>
    </row>
    <row r="11" spans="1:147" x14ac:dyDescent="0.3">
      <c r="A11" s="1" t="s">
        <v>89</v>
      </c>
      <c r="B11" s="18">
        <v>8684</v>
      </c>
      <c r="C11" s="22" t="s">
        <v>91</v>
      </c>
      <c r="D11" s="20">
        <v>2.6</v>
      </c>
      <c r="E11" s="3">
        <v>0.28999999999999998</v>
      </c>
      <c r="F11" s="3">
        <v>0.23</v>
      </c>
      <c r="G11" s="3" t="s">
        <v>36</v>
      </c>
      <c r="H11" s="3">
        <v>0.45</v>
      </c>
      <c r="I11" s="3" t="s">
        <v>36</v>
      </c>
      <c r="J11" s="3" t="s">
        <v>285</v>
      </c>
      <c r="K11" s="3">
        <v>0.18</v>
      </c>
      <c r="L11" s="3">
        <v>0.54</v>
      </c>
      <c r="M11" s="3" t="s">
        <v>36</v>
      </c>
      <c r="N11" s="3" t="s">
        <v>371</v>
      </c>
      <c r="O11" s="3">
        <v>0.18</v>
      </c>
      <c r="P11" s="3" t="s">
        <v>311</v>
      </c>
      <c r="Q11" s="3">
        <v>0.31</v>
      </c>
      <c r="R11" s="3" t="s">
        <v>42</v>
      </c>
      <c r="S11" s="3" t="s">
        <v>42</v>
      </c>
      <c r="T11" s="3">
        <v>0.36</v>
      </c>
      <c r="U11" s="3" t="s">
        <v>32</v>
      </c>
      <c r="V11" s="3" t="s">
        <v>77</v>
      </c>
      <c r="W11" s="3" t="s">
        <v>111</v>
      </c>
      <c r="X11" s="3" t="s">
        <v>45</v>
      </c>
      <c r="Y11" s="3" t="s">
        <v>289</v>
      </c>
      <c r="Z11" s="3" t="s">
        <v>311</v>
      </c>
      <c r="AA11" s="3">
        <v>0.18</v>
      </c>
      <c r="AB11" s="3" t="s">
        <v>36</v>
      </c>
      <c r="AC11" s="3" t="s">
        <v>370</v>
      </c>
      <c r="AD11" s="3">
        <v>0.17</v>
      </c>
      <c r="AE11" s="3" t="s">
        <v>45</v>
      </c>
      <c r="AF11" s="3" t="s">
        <v>374</v>
      </c>
      <c r="AG11" s="3" t="s">
        <v>466</v>
      </c>
      <c r="AH11" s="10">
        <v>0.2</v>
      </c>
      <c r="AI11" s="3">
        <v>0.2</v>
      </c>
      <c r="AJ11" s="3" t="s">
        <v>31</v>
      </c>
      <c r="AK11" s="3" t="s">
        <v>42</v>
      </c>
      <c r="AL11" s="3" t="s">
        <v>36</v>
      </c>
      <c r="AM11" s="3">
        <v>0.14000000000000001</v>
      </c>
      <c r="AN11" s="3">
        <v>0.21</v>
      </c>
      <c r="AO11" s="3" t="s">
        <v>113</v>
      </c>
      <c r="AP11" s="3">
        <v>0.25</v>
      </c>
      <c r="AQ11" s="3" t="s">
        <v>42</v>
      </c>
      <c r="AR11" s="3" t="s">
        <v>374</v>
      </c>
      <c r="AS11" s="3">
        <v>0.35</v>
      </c>
      <c r="AT11" s="3" t="s">
        <v>428</v>
      </c>
      <c r="AU11" s="3" t="s">
        <v>45</v>
      </c>
      <c r="AV11" s="3" t="s">
        <v>311</v>
      </c>
      <c r="AW11" s="3">
        <v>0.19</v>
      </c>
      <c r="AX11" s="3">
        <v>0.14000000000000001</v>
      </c>
      <c r="AY11" s="3" t="s">
        <v>38</v>
      </c>
      <c r="AZ11" s="3" t="s">
        <v>49</v>
      </c>
      <c r="BA11" s="3" t="s">
        <v>36</v>
      </c>
      <c r="BB11" s="3" t="s">
        <v>49</v>
      </c>
      <c r="BC11" s="3">
        <v>0.17</v>
      </c>
      <c r="BD11" s="3" t="s">
        <v>49</v>
      </c>
      <c r="BE11" s="3">
        <v>0.19</v>
      </c>
      <c r="BF11" s="3">
        <v>1.1000000000000001</v>
      </c>
      <c r="BG11" s="3" t="s">
        <v>113</v>
      </c>
      <c r="BH11" s="9">
        <v>1</v>
      </c>
      <c r="BI11" s="10">
        <v>0.68</v>
      </c>
      <c r="BJ11" s="10" t="s">
        <v>36</v>
      </c>
      <c r="BK11" s="10">
        <v>0.85</v>
      </c>
      <c r="BL11" s="10">
        <v>0.76</v>
      </c>
      <c r="BM11" s="10">
        <v>0.75</v>
      </c>
      <c r="BN11" s="10" t="s">
        <v>466</v>
      </c>
      <c r="BO11" s="10" t="s">
        <v>31</v>
      </c>
      <c r="BP11" s="3">
        <v>0.16</v>
      </c>
      <c r="BQ11" s="3" t="s">
        <v>41</v>
      </c>
      <c r="BR11" s="3">
        <v>2.2000000000000002</v>
      </c>
      <c r="BS11" s="3">
        <v>0.16</v>
      </c>
      <c r="BT11" s="3">
        <v>0.44</v>
      </c>
      <c r="BU11" s="3">
        <v>0.51</v>
      </c>
      <c r="BV11" s="3">
        <v>0.17</v>
      </c>
      <c r="BW11" s="3">
        <v>0.48</v>
      </c>
      <c r="BX11" s="3">
        <v>0.21</v>
      </c>
      <c r="BY11" s="3">
        <v>0.19</v>
      </c>
      <c r="BZ11" s="3">
        <v>0.31</v>
      </c>
      <c r="CA11" s="3">
        <v>2.6</v>
      </c>
      <c r="CB11" s="3">
        <v>0.18</v>
      </c>
      <c r="CC11" s="3" t="s">
        <v>370</v>
      </c>
      <c r="CD11" s="3" t="s">
        <v>113</v>
      </c>
      <c r="CE11" s="3">
        <v>0.19</v>
      </c>
      <c r="CF11" s="3" t="s">
        <v>45</v>
      </c>
      <c r="CG11" s="3" t="s">
        <v>49</v>
      </c>
      <c r="CH11" s="3">
        <v>1.2</v>
      </c>
      <c r="CI11" s="3" t="s">
        <v>49</v>
      </c>
      <c r="CJ11" s="3">
        <v>1.7</v>
      </c>
      <c r="CK11" s="3">
        <v>0.36</v>
      </c>
      <c r="CL11" s="3">
        <v>0.36</v>
      </c>
      <c r="CM11" s="3">
        <v>0.64</v>
      </c>
      <c r="CN11" s="3">
        <v>2.4</v>
      </c>
      <c r="CO11" s="3">
        <v>0.45</v>
      </c>
      <c r="CP11" s="3" t="s">
        <v>311</v>
      </c>
      <c r="CQ11" s="3">
        <v>0.49</v>
      </c>
      <c r="CR11" s="3">
        <v>2.7</v>
      </c>
      <c r="CS11" s="3" t="s">
        <v>436</v>
      </c>
      <c r="CT11" s="3">
        <v>0.34</v>
      </c>
      <c r="CU11" s="3">
        <v>0.19</v>
      </c>
      <c r="CV11" s="3">
        <v>0.28999999999999998</v>
      </c>
      <c r="CW11" s="3">
        <v>0.27</v>
      </c>
      <c r="CX11" s="10">
        <v>0.3</v>
      </c>
      <c r="CY11" s="10">
        <v>2.6</v>
      </c>
      <c r="CZ11" s="10">
        <v>0.42</v>
      </c>
      <c r="DA11" s="10">
        <v>0.22</v>
      </c>
      <c r="DB11" s="3">
        <v>0.38</v>
      </c>
      <c r="DC11" s="3">
        <v>0.33</v>
      </c>
      <c r="DD11" s="3">
        <v>1.4</v>
      </c>
      <c r="DE11" s="3" t="s">
        <v>45</v>
      </c>
      <c r="DF11" s="3">
        <v>0.83</v>
      </c>
      <c r="DG11" s="3">
        <v>0.24</v>
      </c>
      <c r="DH11" s="3">
        <v>0.15</v>
      </c>
      <c r="DI11" s="3">
        <v>1.8</v>
      </c>
      <c r="DJ11" s="3">
        <v>0.42</v>
      </c>
      <c r="DK11" s="3">
        <v>0.31</v>
      </c>
      <c r="DL11" s="3">
        <v>0.23</v>
      </c>
      <c r="DM11" s="3" t="s">
        <v>49</v>
      </c>
      <c r="DN11" s="3">
        <v>0.19</v>
      </c>
      <c r="DO11" s="3" t="s">
        <v>49</v>
      </c>
      <c r="DP11" s="3">
        <v>0.71</v>
      </c>
      <c r="DQ11" s="3" t="s">
        <v>49</v>
      </c>
      <c r="DR11" s="3">
        <v>0.28999999999999998</v>
      </c>
      <c r="DS11" s="3">
        <v>0.39</v>
      </c>
      <c r="DT11" s="3">
        <v>0.54</v>
      </c>
      <c r="DU11" s="3">
        <v>0.17</v>
      </c>
      <c r="DV11" s="3" t="s">
        <v>113</v>
      </c>
      <c r="DW11" s="3" t="s">
        <v>45</v>
      </c>
      <c r="DX11" s="3">
        <v>3.4</v>
      </c>
      <c r="DY11" s="3">
        <v>0.18</v>
      </c>
      <c r="DZ11" s="3" t="s">
        <v>36</v>
      </c>
      <c r="EA11" s="3">
        <v>0.23</v>
      </c>
      <c r="EB11" s="3">
        <v>0.53</v>
      </c>
      <c r="EC11" s="3">
        <v>0.23</v>
      </c>
      <c r="ED11" s="3" t="s">
        <v>49</v>
      </c>
      <c r="EE11" s="3" t="s">
        <v>49</v>
      </c>
      <c r="EF11" s="10">
        <v>0.7</v>
      </c>
      <c r="EG11" s="3" t="s">
        <v>49</v>
      </c>
      <c r="EH11" s="3" t="s">
        <v>49</v>
      </c>
      <c r="EI11" s="3" t="s">
        <v>49</v>
      </c>
      <c r="EJ11" s="3">
        <v>0.7</v>
      </c>
      <c r="EK11" s="3">
        <v>0.38</v>
      </c>
      <c r="EL11" s="3">
        <v>0.17</v>
      </c>
      <c r="EM11" s="3">
        <v>0.16</v>
      </c>
      <c r="EN11" s="3">
        <v>0.34</v>
      </c>
      <c r="EO11" s="3">
        <v>0.22</v>
      </c>
      <c r="EP11" s="3">
        <v>0.51</v>
      </c>
      <c r="EQ11" s="120"/>
    </row>
    <row r="12" spans="1:147" x14ac:dyDescent="0.3">
      <c r="A12" s="1" t="s">
        <v>18</v>
      </c>
      <c r="B12" s="18">
        <v>3769</v>
      </c>
      <c r="C12" s="23">
        <v>7.9000000000000001E-2</v>
      </c>
      <c r="D12" s="20">
        <v>0.9</v>
      </c>
      <c r="E12" s="3">
        <v>1.6</v>
      </c>
      <c r="F12" s="3">
        <v>1.4</v>
      </c>
      <c r="G12" s="9">
        <v>2</v>
      </c>
      <c r="H12" s="10">
        <v>0.95</v>
      </c>
      <c r="I12" s="9">
        <v>1.5</v>
      </c>
      <c r="J12" s="10">
        <v>0.88</v>
      </c>
      <c r="K12" s="9">
        <v>2.5</v>
      </c>
      <c r="L12" s="9">
        <v>9.1999999999999993</v>
      </c>
      <c r="M12" s="9">
        <v>2.2000000000000002</v>
      </c>
      <c r="N12" s="9">
        <v>1.8</v>
      </c>
      <c r="O12" s="9">
        <v>3.3</v>
      </c>
      <c r="P12" s="9">
        <v>2.5</v>
      </c>
      <c r="Q12" s="10">
        <v>0.72</v>
      </c>
      <c r="R12" s="10">
        <v>0.56999999999999995</v>
      </c>
      <c r="S12" s="9">
        <v>1.1000000000000001</v>
      </c>
      <c r="T12" s="3">
        <v>1.9</v>
      </c>
      <c r="U12" s="3">
        <v>0.38</v>
      </c>
      <c r="V12" s="3">
        <v>0.72</v>
      </c>
      <c r="W12" s="3">
        <v>0.61</v>
      </c>
      <c r="X12" s="3">
        <v>1.3</v>
      </c>
      <c r="Y12" s="3">
        <v>0.86</v>
      </c>
      <c r="Z12" s="3">
        <v>1.7</v>
      </c>
      <c r="AA12" s="9">
        <v>1</v>
      </c>
      <c r="AB12" s="9">
        <v>1.5</v>
      </c>
      <c r="AC12" s="9">
        <v>1.1000000000000001</v>
      </c>
      <c r="AD12" s="9">
        <v>2.2000000000000002</v>
      </c>
      <c r="AE12" s="9">
        <v>1.8</v>
      </c>
      <c r="AF12" s="10">
        <v>0.61</v>
      </c>
      <c r="AG12" s="10">
        <v>0.46</v>
      </c>
      <c r="AH12" s="3">
        <v>1.8</v>
      </c>
      <c r="AI12" s="3">
        <v>1.6</v>
      </c>
      <c r="AJ12" s="3">
        <v>1.4</v>
      </c>
      <c r="AK12" s="3">
        <v>1.1000000000000001</v>
      </c>
      <c r="AL12" s="3">
        <v>0.55000000000000004</v>
      </c>
      <c r="AM12" s="3">
        <v>1.4</v>
      </c>
      <c r="AN12" s="3">
        <v>1.1000000000000001</v>
      </c>
      <c r="AO12" s="3">
        <v>1.4</v>
      </c>
      <c r="AP12" s="3">
        <v>1.2</v>
      </c>
      <c r="AQ12" s="9">
        <v>1</v>
      </c>
      <c r="AR12" s="9">
        <v>1.3</v>
      </c>
      <c r="AS12" s="9">
        <v>2.8</v>
      </c>
      <c r="AT12" s="9">
        <v>1.8</v>
      </c>
      <c r="AU12" s="10">
        <v>0.7</v>
      </c>
      <c r="AV12" s="10">
        <v>0.99</v>
      </c>
      <c r="AW12" s="10">
        <v>0.98</v>
      </c>
      <c r="AX12" s="3">
        <v>1</v>
      </c>
      <c r="AY12" s="3">
        <v>0.41</v>
      </c>
      <c r="AZ12" s="3" t="s">
        <v>49</v>
      </c>
      <c r="BA12" s="3">
        <v>1.1000000000000001</v>
      </c>
      <c r="BB12" s="3" t="s">
        <v>49</v>
      </c>
      <c r="BC12" s="10">
        <v>0.6</v>
      </c>
      <c r="BD12" s="3" t="s">
        <v>49</v>
      </c>
      <c r="BE12" s="3">
        <v>1.1000000000000001</v>
      </c>
      <c r="BF12" s="3">
        <v>3.2</v>
      </c>
      <c r="BG12" s="9">
        <v>1</v>
      </c>
      <c r="BH12" s="9">
        <v>1.7</v>
      </c>
      <c r="BI12" s="9">
        <v>2</v>
      </c>
      <c r="BJ12" s="9">
        <v>1</v>
      </c>
      <c r="BK12" s="9">
        <v>4.8</v>
      </c>
      <c r="BL12" s="9">
        <v>3</v>
      </c>
      <c r="BM12" s="9">
        <v>2.2000000000000002</v>
      </c>
      <c r="BN12" s="10">
        <v>0.35</v>
      </c>
      <c r="BO12" s="9">
        <v>1</v>
      </c>
      <c r="BP12" s="3">
        <v>1.2</v>
      </c>
      <c r="BQ12" s="3">
        <v>0.88</v>
      </c>
      <c r="BR12" s="3">
        <v>4.4000000000000004</v>
      </c>
      <c r="BS12" s="3">
        <v>0.52</v>
      </c>
      <c r="BT12" s="3">
        <v>1.5</v>
      </c>
      <c r="BU12" s="3">
        <v>1.8</v>
      </c>
      <c r="BV12" s="9">
        <v>1</v>
      </c>
      <c r="BW12" s="9">
        <v>1.4</v>
      </c>
      <c r="BX12" s="9">
        <v>1.2</v>
      </c>
      <c r="BY12" s="9">
        <v>1</v>
      </c>
      <c r="BZ12" s="9">
        <v>2.4</v>
      </c>
      <c r="CA12" s="144">
        <v>11</v>
      </c>
      <c r="CB12" s="9">
        <v>1.5</v>
      </c>
      <c r="CC12" s="10">
        <v>0.96</v>
      </c>
      <c r="CD12" s="10">
        <v>0.54</v>
      </c>
      <c r="CE12" s="3">
        <v>1.5</v>
      </c>
      <c r="CF12" s="3">
        <v>0.6</v>
      </c>
      <c r="CG12" s="3" t="s">
        <v>49</v>
      </c>
      <c r="CH12" s="3">
        <v>3.3</v>
      </c>
      <c r="CI12" s="3" t="s">
        <v>49</v>
      </c>
      <c r="CJ12" s="3">
        <v>4.7</v>
      </c>
      <c r="CK12" s="3">
        <v>1.8</v>
      </c>
      <c r="CL12" s="3">
        <v>2.2000000000000002</v>
      </c>
      <c r="CM12" s="3">
        <v>1.4</v>
      </c>
      <c r="CN12" s="3">
        <v>11</v>
      </c>
      <c r="CO12" s="3">
        <v>2.2000000000000002</v>
      </c>
      <c r="CP12" s="3">
        <v>1.1000000000000001</v>
      </c>
      <c r="CQ12" s="3">
        <v>4.2</v>
      </c>
      <c r="CR12" s="3">
        <v>14</v>
      </c>
      <c r="CS12" s="3">
        <v>0.86</v>
      </c>
      <c r="CT12" s="3">
        <v>1.3</v>
      </c>
      <c r="CU12" s="3">
        <v>0.76</v>
      </c>
      <c r="CV12" s="3">
        <v>2</v>
      </c>
      <c r="CW12" s="3">
        <v>1.2</v>
      </c>
      <c r="CX12" s="3">
        <v>1.9</v>
      </c>
      <c r="CY12" s="3">
        <v>5.2</v>
      </c>
      <c r="CZ12" s="3">
        <v>2.5</v>
      </c>
      <c r="DA12" s="3">
        <v>1.3</v>
      </c>
      <c r="DB12" s="3">
        <v>2.5</v>
      </c>
      <c r="DC12" s="3">
        <v>2.1</v>
      </c>
      <c r="DD12" s="3">
        <v>5.8</v>
      </c>
      <c r="DE12" s="3">
        <v>1.3</v>
      </c>
      <c r="DF12" s="3">
        <v>4.7</v>
      </c>
      <c r="DG12" s="9">
        <v>2</v>
      </c>
      <c r="DH12" s="10">
        <v>0.86</v>
      </c>
      <c r="DI12" s="9">
        <v>5.7</v>
      </c>
      <c r="DJ12" s="9">
        <v>1.3</v>
      </c>
      <c r="DK12" s="3">
        <v>2</v>
      </c>
      <c r="DL12" s="3">
        <v>1.3</v>
      </c>
      <c r="DM12" s="3" t="s">
        <v>49</v>
      </c>
      <c r="DN12" s="3">
        <v>1.8</v>
      </c>
      <c r="DO12" s="3" t="s">
        <v>49</v>
      </c>
      <c r="DP12" s="3">
        <v>1.4</v>
      </c>
      <c r="DQ12" s="3" t="s">
        <v>49</v>
      </c>
      <c r="DR12" s="3">
        <v>2.2999999999999998</v>
      </c>
      <c r="DS12" s="3">
        <v>2.9</v>
      </c>
      <c r="DT12" s="3">
        <v>4.4000000000000004</v>
      </c>
      <c r="DU12" s="3">
        <v>1.8</v>
      </c>
      <c r="DV12" s="3">
        <v>1.4</v>
      </c>
      <c r="DW12" s="3">
        <v>1.5</v>
      </c>
      <c r="DX12" s="3">
        <v>3.7</v>
      </c>
      <c r="DY12" s="3">
        <v>2.4</v>
      </c>
      <c r="DZ12" s="3">
        <v>0.61</v>
      </c>
      <c r="EA12" s="3">
        <v>0.57999999999999996</v>
      </c>
      <c r="EB12" s="3">
        <v>2.5</v>
      </c>
      <c r="EC12" s="3">
        <v>1.8</v>
      </c>
      <c r="ED12" s="3" t="s">
        <v>49</v>
      </c>
      <c r="EE12" s="3" t="s">
        <v>49</v>
      </c>
      <c r="EF12" s="3">
        <v>1.4</v>
      </c>
      <c r="EG12" s="3" t="s">
        <v>49</v>
      </c>
      <c r="EH12" s="3" t="s">
        <v>49</v>
      </c>
      <c r="EI12" s="3" t="s">
        <v>49</v>
      </c>
      <c r="EJ12" s="3">
        <v>1.4</v>
      </c>
      <c r="EK12" s="3">
        <v>2.7</v>
      </c>
      <c r="EL12" s="3">
        <v>1.8</v>
      </c>
      <c r="EM12" s="3">
        <v>2.4</v>
      </c>
      <c r="EN12" s="3">
        <v>1.8</v>
      </c>
      <c r="EO12" s="3">
        <v>0.55000000000000004</v>
      </c>
      <c r="EP12" s="3">
        <v>2.4</v>
      </c>
      <c r="EQ12" s="120"/>
    </row>
    <row r="13" spans="1:147" x14ac:dyDescent="0.3">
      <c r="A13" s="1" t="s">
        <v>14</v>
      </c>
      <c r="B13" s="18">
        <v>2605</v>
      </c>
      <c r="C13" s="23">
        <v>5.1999999999999998E-2</v>
      </c>
      <c r="D13" s="20">
        <v>86.8</v>
      </c>
      <c r="E13" s="3">
        <v>0.92</v>
      </c>
      <c r="F13" s="3">
        <v>0.92</v>
      </c>
      <c r="G13" s="3">
        <v>0.49</v>
      </c>
      <c r="H13" s="3">
        <v>1.4</v>
      </c>
      <c r="I13" s="3">
        <v>0.57999999999999996</v>
      </c>
      <c r="J13" s="3" t="s">
        <v>286</v>
      </c>
      <c r="K13" s="10">
        <v>0.7</v>
      </c>
      <c r="L13" s="9">
        <v>2.4</v>
      </c>
      <c r="M13" s="10">
        <v>0.37</v>
      </c>
      <c r="N13" s="10">
        <v>0.28000000000000003</v>
      </c>
      <c r="O13" s="10">
        <v>0.53</v>
      </c>
      <c r="P13" s="10">
        <v>0.33</v>
      </c>
      <c r="Q13" s="9">
        <v>1.1000000000000001</v>
      </c>
      <c r="R13" s="10">
        <v>0.38</v>
      </c>
      <c r="S13" s="10">
        <v>0.36</v>
      </c>
      <c r="T13" s="3">
        <v>1.2</v>
      </c>
      <c r="U13" s="3" t="s">
        <v>35</v>
      </c>
      <c r="V13" s="3" t="s">
        <v>78</v>
      </c>
      <c r="W13" s="3" t="s">
        <v>112</v>
      </c>
      <c r="X13" s="3">
        <v>0.47</v>
      </c>
      <c r="Y13" s="3">
        <v>0.36</v>
      </c>
      <c r="Z13" s="3">
        <v>0.64</v>
      </c>
      <c r="AA13" s="3">
        <v>0.71</v>
      </c>
      <c r="AB13" s="3">
        <v>0.41</v>
      </c>
      <c r="AC13" s="3">
        <v>0.34</v>
      </c>
      <c r="AD13" s="3">
        <v>0.49</v>
      </c>
      <c r="AE13" s="3" t="s">
        <v>267</v>
      </c>
      <c r="AF13" s="3" t="s">
        <v>431</v>
      </c>
      <c r="AG13" s="3" t="s">
        <v>467</v>
      </c>
      <c r="AH13" s="3">
        <v>0.63</v>
      </c>
      <c r="AI13" s="3">
        <v>0.66</v>
      </c>
      <c r="AJ13" s="3">
        <v>0.64</v>
      </c>
      <c r="AK13" s="3">
        <v>0.48</v>
      </c>
      <c r="AL13" s="3">
        <v>0.38</v>
      </c>
      <c r="AM13" s="3">
        <v>0.54</v>
      </c>
      <c r="AN13" s="3">
        <v>0.63</v>
      </c>
      <c r="AO13" s="3">
        <v>0.35</v>
      </c>
      <c r="AP13" s="3">
        <v>0.74</v>
      </c>
      <c r="AQ13" s="3">
        <v>0.35</v>
      </c>
      <c r="AR13" s="3" t="s">
        <v>44</v>
      </c>
      <c r="AS13" s="3">
        <v>0.79</v>
      </c>
      <c r="AT13" s="3" t="s">
        <v>310</v>
      </c>
      <c r="AU13" s="3" t="s">
        <v>284</v>
      </c>
      <c r="AV13" s="10">
        <v>0.52</v>
      </c>
      <c r="AW13" s="10">
        <v>0.54</v>
      </c>
      <c r="AX13" s="3">
        <v>0.39</v>
      </c>
      <c r="AY13" s="3" t="s">
        <v>35</v>
      </c>
      <c r="AZ13" s="3" t="s">
        <v>49</v>
      </c>
      <c r="BA13" s="3">
        <v>0.46</v>
      </c>
      <c r="BB13" s="3" t="s">
        <v>49</v>
      </c>
      <c r="BC13" s="3">
        <v>0.41</v>
      </c>
      <c r="BD13" s="3" t="s">
        <v>49</v>
      </c>
      <c r="BE13" s="3">
        <v>0.59</v>
      </c>
      <c r="BF13" s="3">
        <v>2.2000000000000002</v>
      </c>
      <c r="BG13" s="3">
        <v>0.36</v>
      </c>
      <c r="BH13" s="3">
        <v>2.9</v>
      </c>
      <c r="BI13" s="3">
        <v>1.3</v>
      </c>
      <c r="BJ13" s="3">
        <v>0.32</v>
      </c>
      <c r="BK13" s="3">
        <v>1.7</v>
      </c>
      <c r="BL13" s="3">
        <v>1.1000000000000001</v>
      </c>
      <c r="BM13" s="3">
        <v>1.3</v>
      </c>
      <c r="BN13" s="3" t="s">
        <v>467</v>
      </c>
      <c r="BO13" s="3">
        <v>0.42</v>
      </c>
      <c r="BP13" s="3">
        <v>0.47</v>
      </c>
      <c r="BQ13" s="3" t="s">
        <v>37</v>
      </c>
      <c r="BR13" s="3">
        <v>3.9</v>
      </c>
      <c r="BS13" s="10">
        <v>0.4</v>
      </c>
      <c r="BT13" s="9">
        <v>1.1000000000000001</v>
      </c>
      <c r="BU13" s="9">
        <v>1.2</v>
      </c>
      <c r="BV13" s="10">
        <v>0.53</v>
      </c>
      <c r="BW13" s="9">
        <v>1.2</v>
      </c>
      <c r="BX13" s="10">
        <v>0.62</v>
      </c>
      <c r="BY13" s="10">
        <v>0.39</v>
      </c>
      <c r="BZ13" s="10">
        <v>0.65</v>
      </c>
      <c r="CA13" s="9">
        <v>3.8</v>
      </c>
      <c r="CB13" s="10">
        <v>0.66</v>
      </c>
      <c r="CC13" s="10" t="s">
        <v>266</v>
      </c>
      <c r="CD13" s="10" t="s">
        <v>37</v>
      </c>
      <c r="CE13" s="3">
        <v>0.54</v>
      </c>
      <c r="CF13" s="3">
        <v>0.41</v>
      </c>
      <c r="CG13" s="3" t="s">
        <v>49</v>
      </c>
      <c r="CH13" s="3">
        <v>2.4</v>
      </c>
      <c r="CI13" s="3" t="s">
        <v>49</v>
      </c>
      <c r="CJ13" s="3">
        <v>3.2</v>
      </c>
      <c r="CK13" s="3">
        <v>1.1000000000000001</v>
      </c>
      <c r="CL13" s="3">
        <v>1.3</v>
      </c>
      <c r="CM13" s="3">
        <v>2.6</v>
      </c>
      <c r="CN13" s="3">
        <v>7.4</v>
      </c>
      <c r="CO13" s="3">
        <v>1.2</v>
      </c>
      <c r="CP13" s="3">
        <v>0.32</v>
      </c>
      <c r="CQ13" s="3">
        <v>1.2</v>
      </c>
      <c r="CR13" s="3">
        <v>4.0999999999999996</v>
      </c>
      <c r="CS13" s="3">
        <v>0.32</v>
      </c>
      <c r="CT13" s="3">
        <v>0.72</v>
      </c>
      <c r="CU13" s="3">
        <v>0.54</v>
      </c>
      <c r="CV13" s="3">
        <v>0.87</v>
      </c>
      <c r="CW13" s="3">
        <v>0.96</v>
      </c>
      <c r="CX13" s="3">
        <v>0.89</v>
      </c>
      <c r="CY13" s="3">
        <v>4.3</v>
      </c>
      <c r="CZ13" s="3">
        <v>1.8</v>
      </c>
      <c r="DA13" s="3">
        <v>0.93</v>
      </c>
      <c r="DB13" s="3">
        <v>1.3</v>
      </c>
      <c r="DC13" s="3">
        <v>0.92</v>
      </c>
      <c r="DD13" s="3">
        <v>2.9</v>
      </c>
      <c r="DE13" s="10">
        <v>0.3</v>
      </c>
      <c r="DF13" s="9">
        <v>2.1</v>
      </c>
      <c r="DG13" s="10">
        <v>0.63</v>
      </c>
      <c r="DH13" s="10">
        <v>0.48</v>
      </c>
      <c r="DI13" s="9">
        <v>3.7</v>
      </c>
      <c r="DJ13" s="9">
        <v>1.2</v>
      </c>
      <c r="DK13" s="3">
        <v>0.77</v>
      </c>
      <c r="DL13" s="3">
        <v>0.88</v>
      </c>
      <c r="DM13" s="3" t="s">
        <v>49</v>
      </c>
      <c r="DN13" s="3">
        <v>0.75</v>
      </c>
      <c r="DO13" s="3" t="s">
        <v>49</v>
      </c>
      <c r="DP13" s="3">
        <v>1.4</v>
      </c>
      <c r="DQ13" s="3" t="s">
        <v>49</v>
      </c>
      <c r="DR13" s="3">
        <v>1.3</v>
      </c>
      <c r="DS13" s="3">
        <v>1.6</v>
      </c>
      <c r="DT13" s="9">
        <v>2</v>
      </c>
      <c r="DU13" s="10">
        <v>0.57999999999999996</v>
      </c>
      <c r="DV13" s="10">
        <v>0.31</v>
      </c>
      <c r="DW13" s="10">
        <v>0.36</v>
      </c>
      <c r="DX13" s="144">
        <v>14</v>
      </c>
      <c r="DY13" s="10">
        <v>0.54</v>
      </c>
      <c r="DZ13" s="10">
        <v>0.42</v>
      </c>
      <c r="EA13" s="10">
        <v>0.74</v>
      </c>
      <c r="EB13" s="9">
        <v>1.6</v>
      </c>
      <c r="EC13" s="3">
        <v>0.68</v>
      </c>
      <c r="ED13" s="3" t="s">
        <v>49</v>
      </c>
      <c r="EE13" s="3" t="s">
        <v>49</v>
      </c>
      <c r="EF13" s="3">
        <v>1.3</v>
      </c>
      <c r="EG13" s="3" t="s">
        <v>49</v>
      </c>
      <c r="EH13" s="3" t="s">
        <v>49</v>
      </c>
      <c r="EI13" s="3" t="s">
        <v>49</v>
      </c>
      <c r="EJ13" s="3">
        <v>1.3</v>
      </c>
      <c r="EK13" s="3">
        <v>1.6</v>
      </c>
      <c r="EL13" s="3">
        <v>0.59</v>
      </c>
      <c r="EM13" s="3">
        <v>0.52</v>
      </c>
      <c r="EN13" s="3">
        <v>1.3</v>
      </c>
      <c r="EO13" s="3">
        <v>0.71</v>
      </c>
      <c r="EP13" s="3">
        <v>1.5</v>
      </c>
      <c r="EQ13" s="120"/>
    </row>
    <row r="14" spans="1:147" x14ac:dyDescent="0.3">
      <c r="A14" s="1" t="s">
        <v>15</v>
      </c>
      <c r="B14" s="18">
        <v>2605</v>
      </c>
      <c r="C14" s="23">
        <v>5.1999999999999998E-2</v>
      </c>
      <c r="D14" s="20">
        <v>34.700000000000003</v>
      </c>
      <c r="E14" s="3">
        <v>0.35</v>
      </c>
      <c r="F14" s="3">
        <v>0.33</v>
      </c>
      <c r="G14" s="3">
        <v>0.17</v>
      </c>
      <c r="H14" s="3">
        <v>0.91</v>
      </c>
      <c r="I14" s="3">
        <v>0.22</v>
      </c>
      <c r="J14" s="3" t="s">
        <v>31</v>
      </c>
      <c r="K14" s="3">
        <v>0.36</v>
      </c>
      <c r="L14" s="3">
        <v>0.67</v>
      </c>
      <c r="M14" s="3" t="s">
        <v>311</v>
      </c>
      <c r="N14" s="3" t="s">
        <v>372</v>
      </c>
      <c r="O14" s="3">
        <v>0.23</v>
      </c>
      <c r="P14" s="3" t="s">
        <v>311</v>
      </c>
      <c r="Q14" s="3">
        <v>0.32</v>
      </c>
      <c r="R14" s="3" t="s">
        <v>311</v>
      </c>
      <c r="S14" s="3" t="s">
        <v>311</v>
      </c>
      <c r="T14" s="3">
        <v>0.5</v>
      </c>
      <c r="U14" s="3" t="s">
        <v>34</v>
      </c>
      <c r="V14" s="3" t="s">
        <v>79</v>
      </c>
      <c r="W14" s="3" t="s">
        <v>113</v>
      </c>
      <c r="X14" s="3">
        <v>0.17</v>
      </c>
      <c r="Y14" s="3">
        <v>0.16</v>
      </c>
      <c r="Z14" s="3">
        <v>0.16</v>
      </c>
      <c r="AA14" s="3">
        <v>0.24</v>
      </c>
      <c r="AB14" s="3">
        <v>0.16</v>
      </c>
      <c r="AC14" s="3">
        <v>0.15</v>
      </c>
      <c r="AD14" s="3">
        <v>0.18</v>
      </c>
      <c r="AE14" s="3" t="s">
        <v>45</v>
      </c>
      <c r="AF14" s="3" t="s">
        <v>42</v>
      </c>
      <c r="AG14" s="3" t="s">
        <v>465</v>
      </c>
      <c r="AH14" s="3">
        <v>0.18</v>
      </c>
      <c r="AI14" s="3">
        <v>0.28000000000000003</v>
      </c>
      <c r="AJ14" s="3">
        <v>0.25</v>
      </c>
      <c r="AK14" s="3">
        <v>0.16</v>
      </c>
      <c r="AL14" s="3">
        <v>0.15</v>
      </c>
      <c r="AM14" s="3">
        <v>0.19</v>
      </c>
      <c r="AN14" s="3">
        <v>0.27</v>
      </c>
      <c r="AO14" s="3">
        <v>0.19</v>
      </c>
      <c r="AP14" s="3">
        <v>0.27</v>
      </c>
      <c r="AQ14" s="3" t="s">
        <v>311</v>
      </c>
      <c r="AR14" s="3" t="s">
        <v>373</v>
      </c>
      <c r="AS14" s="3">
        <v>0.28000000000000003</v>
      </c>
      <c r="AT14" s="3" t="s">
        <v>421</v>
      </c>
      <c r="AU14" s="3" t="s">
        <v>45</v>
      </c>
      <c r="AV14" s="10">
        <v>0.2</v>
      </c>
      <c r="AW14" s="10">
        <v>0.17</v>
      </c>
      <c r="AX14" s="3">
        <v>0.15</v>
      </c>
      <c r="AY14" s="3" t="s">
        <v>39</v>
      </c>
      <c r="AZ14" s="3" t="s">
        <v>49</v>
      </c>
      <c r="BA14" s="3">
        <v>0.16</v>
      </c>
      <c r="BB14" s="3" t="s">
        <v>49</v>
      </c>
      <c r="BC14" s="3" t="s">
        <v>36</v>
      </c>
      <c r="BD14" s="3" t="s">
        <v>49</v>
      </c>
      <c r="BE14" s="3">
        <v>0.19</v>
      </c>
      <c r="BF14" s="3">
        <v>0.86</v>
      </c>
      <c r="BG14" s="3" t="s">
        <v>311</v>
      </c>
      <c r="BH14" s="3">
        <v>0.92</v>
      </c>
      <c r="BI14" s="3">
        <v>0.37</v>
      </c>
      <c r="BJ14" s="3" t="s">
        <v>45</v>
      </c>
      <c r="BK14" s="3">
        <v>0.51</v>
      </c>
      <c r="BL14" s="3">
        <v>0.28000000000000003</v>
      </c>
      <c r="BM14" s="3">
        <v>0.41</v>
      </c>
      <c r="BN14" s="3" t="s">
        <v>469</v>
      </c>
      <c r="BO14" s="3">
        <v>0.17</v>
      </c>
      <c r="BP14" s="3">
        <v>0.17</v>
      </c>
      <c r="BQ14" s="3" t="s">
        <v>42</v>
      </c>
      <c r="BR14" s="3">
        <v>1.5</v>
      </c>
      <c r="BS14" s="3" t="s">
        <v>31</v>
      </c>
      <c r="BT14" s="3">
        <v>0.34</v>
      </c>
      <c r="BU14" s="3">
        <v>0.48</v>
      </c>
      <c r="BV14" s="10">
        <v>0.2</v>
      </c>
      <c r="BW14" s="10">
        <v>0.52</v>
      </c>
      <c r="BX14" s="10">
        <v>0.28000000000000003</v>
      </c>
      <c r="BY14" s="10" t="s">
        <v>42</v>
      </c>
      <c r="BZ14" s="10">
        <v>0.2</v>
      </c>
      <c r="CA14" s="10">
        <v>0.89</v>
      </c>
      <c r="CB14" s="10">
        <v>0.28999999999999998</v>
      </c>
      <c r="CC14" s="10" t="s">
        <v>111</v>
      </c>
      <c r="CD14" s="10" t="s">
        <v>113</v>
      </c>
      <c r="CE14" s="3">
        <v>0.21</v>
      </c>
      <c r="CF14" s="3" t="s">
        <v>46</v>
      </c>
      <c r="CG14" s="3" t="s">
        <v>49</v>
      </c>
      <c r="CH14" s="3">
        <v>0.88</v>
      </c>
      <c r="CI14" s="3" t="s">
        <v>49</v>
      </c>
      <c r="CJ14" s="3">
        <v>0.92</v>
      </c>
      <c r="CK14" s="3">
        <v>0.44</v>
      </c>
      <c r="CL14" s="3">
        <v>0.52</v>
      </c>
      <c r="CM14" s="3">
        <v>0.75</v>
      </c>
      <c r="CN14" s="3">
        <v>2.7</v>
      </c>
      <c r="CO14" s="10">
        <v>0.4</v>
      </c>
      <c r="CP14" s="10" t="s">
        <v>45</v>
      </c>
      <c r="CQ14" s="10">
        <v>0.36</v>
      </c>
      <c r="CR14" s="9">
        <v>1</v>
      </c>
      <c r="CS14" s="9" t="s">
        <v>311</v>
      </c>
      <c r="CT14" s="10">
        <v>0.24</v>
      </c>
      <c r="CU14" s="10">
        <v>0.19</v>
      </c>
      <c r="CV14" s="3">
        <v>0.36</v>
      </c>
      <c r="CW14" s="3">
        <v>0.41</v>
      </c>
      <c r="CX14" s="3">
        <v>0.35</v>
      </c>
      <c r="CY14" s="3">
        <v>1.4</v>
      </c>
      <c r="CZ14" s="3">
        <v>0.76</v>
      </c>
      <c r="DA14" s="3">
        <v>0.44</v>
      </c>
      <c r="DB14" s="3">
        <v>0.51</v>
      </c>
      <c r="DC14" s="3">
        <v>0.43</v>
      </c>
      <c r="DD14" s="3">
        <v>0.87</v>
      </c>
      <c r="DE14" s="3" t="s">
        <v>45</v>
      </c>
      <c r="DF14" s="3">
        <v>0.56999999999999995</v>
      </c>
      <c r="DG14" s="3">
        <v>0.21</v>
      </c>
      <c r="DH14" s="3">
        <v>0.18</v>
      </c>
      <c r="DI14" s="3">
        <v>0.97</v>
      </c>
      <c r="DJ14" s="3">
        <v>0.41</v>
      </c>
      <c r="DK14" s="3">
        <v>0.28999999999999998</v>
      </c>
      <c r="DL14" s="3">
        <v>0.35</v>
      </c>
      <c r="DM14" s="3" t="s">
        <v>49</v>
      </c>
      <c r="DN14" s="3">
        <v>0.28999999999999998</v>
      </c>
      <c r="DO14" s="3" t="s">
        <v>49</v>
      </c>
      <c r="DP14" s="3">
        <v>0.41</v>
      </c>
      <c r="DQ14" s="3" t="s">
        <v>49</v>
      </c>
      <c r="DR14" s="3">
        <v>0.51</v>
      </c>
      <c r="DS14" s="3">
        <v>0.95</v>
      </c>
      <c r="DT14" s="3">
        <v>0.74</v>
      </c>
      <c r="DU14" s="3">
        <v>0.21</v>
      </c>
      <c r="DV14" s="3" t="s">
        <v>113</v>
      </c>
      <c r="DW14" s="3" t="s">
        <v>42</v>
      </c>
      <c r="DX14" s="3">
        <v>3.1</v>
      </c>
      <c r="DY14" s="3">
        <v>0.19</v>
      </c>
      <c r="DZ14" s="3" t="s">
        <v>36</v>
      </c>
      <c r="EA14" s="3">
        <v>0.22</v>
      </c>
      <c r="EB14" s="3">
        <v>0.48</v>
      </c>
      <c r="EC14" s="3">
        <v>0.26</v>
      </c>
      <c r="ED14" s="3" t="s">
        <v>49</v>
      </c>
      <c r="EE14" s="3" t="s">
        <v>49</v>
      </c>
      <c r="EF14" s="10">
        <v>0.4</v>
      </c>
      <c r="EG14" s="3" t="s">
        <v>49</v>
      </c>
      <c r="EH14" s="3" t="s">
        <v>49</v>
      </c>
      <c r="EI14" s="3" t="s">
        <v>49</v>
      </c>
      <c r="EJ14" s="10">
        <v>0.4</v>
      </c>
      <c r="EK14" s="10">
        <v>0.86</v>
      </c>
      <c r="EL14" s="10">
        <v>0.23</v>
      </c>
      <c r="EM14" s="10">
        <v>0.18</v>
      </c>
      <c r="EN14" s="10">
        <v>0.49</v>
      </c>
      <c r="EO14" s="10">
        <v>0.22</v>
      </c>
      <c r="EP14" s="10">
        <v>0.46</v>
      </c>
      <c r="EQ14" s="121"/>
    </row>
    <row r="15" spans="1:147" x14ac:dyDescent="0.3">
      <c r="A15" s="1" t="s">
        <v>16</v>
      </c>
      <c r="B15" s="18">
        <v>2605</v>
      </c>
      <c r="C15" s="23">
        <v>5.1999999999999998E-2</v>
      </c>
      <c r="D15" s="20">
        <v>121.6</v>
      </c>
      <c r="E15" s="3">
        <f>E13+E14</f>
        <v>1.27</v>
      </c>
      <c r="F15" s="3">
        <f>F13+F14</f>
        <v>1.25</v>
      </c>
      <c r="G15" s="3">
        <f>G13+G14</f>
        <v>0.66</v>
      </c>
      <c r="H15" s="3">
        <f>H13+H14</f>
        <v>2.31</v>
      </c>
      <c r="I15" s="10">
        <f>SUM(I13:I14)</f>
        <v>0.79999999999999993</v>
      </c>
      <c r="J15" s="10" t="s">
        <v>287</v>
      </c>
      <c r="K15" s="10">
        <f>SUM(K13:K14)</f>
        <v>1.06</v>
      </c>
      <c r="L15" s="10">
        <f>SUM(L13:L14)</f>
        <v>3.07</v>
      </c>
      <c r="M15" s="10">
        <f>0.37+0.13</f>
        <v>0.5</v>
      </c>
      <c r="N15" s="10">
        <f>0.28+0.094</f>
        <v>0.374</v>
      </c>
      <c r="O15" s="10">
        <f>SUM(O13:O14)</f>
        <v>0.76</v>
      </c>
      <c r="P15" s="10">
        <f>0.33+0.13</f>
        <v>0.46</v>
      </c>
      <c r="Q15" s="10">
        <f>SUM(Q13:Q14)</f>
        <v>1.4200000000000002</v>
      </c>
      <c r="R15" s="10" t="s">
        <v>417</v>
      </c>
      <c r="S15" s="10" t="s">
        <v>478</v>
      </c>
      <c r="T15" s="3">
        <f>T13+T14</f>
        <v>1.7</v>
      </c>
      <c r="U15" s="3" t="s">
        <v>33</v>
      </c>
      <c r="V15" s="3" t="s">
        <v>80</v>
      </c>
      <c r="W15" s="3" t="s">
        <v>114</v>
      </c>
      <c r="X15" s="3">
        <f t="shared" ref="X15:AC15" si="0">SUM(X13:X14)</f>
        <v>0.64</v>
      </c>
      <c r="Y15" s="3">
        <f t="shared" si="0"/>
        <v>0.52</v>
      </c>
      <c r="Z15" s="10">
        <f t="shared" si="0"/>
        <v>0.8</v>
      </c>
      <c r="AA15" s="10">
        <f t="shared" si="0"/>
        <v>0.95</v>
      </c>
      <c r="AB15" s="10">
        <f t="shared" si="0"/>
        <v>0.56999999999999995</v>
      </c>
      <c r="AC15" s="10">
        <f t="shared" si="0"/>
        <v>0.49</v>
      </c>
      <c r="AD15" s="10">
        <f>SUM(AD13:AD14)</f>
        <v>0.66999999999999993</v>
      </c>
      <c r="AE15" s="10" t="s">
        <v>419</v>
      </c>
      <c r="AF15" s="10" t="s">
        <v>433</v>
      </c>
      <c r="AG15" s="10" t="s">
        <v>465</v>
      </c>
      <c r="AH15" s="10">
        <f>SUM(AH13:AH14)</f>
        <v>0.81</v>
      </c>
      <c r="AI15" s="3">
        <f>AI13+AI14</f>
        <v>0.94000000000000006</v>
      </c>
      <c r="AJ15" s="3">
        <f>AJ13+AJ14</f>
        <v>0.89</v>
      </c>
      <c r="AK15" s="3">
        <f>AK13+AK14</f>
        <v>0.64</v>
      </c>
      <c r="AL15" s="3">
        <f>AL13+AL14</f>
        <v>0.53</v>
      </c>
      <c r="AM15" s="3">
        <f>SUM(AM13:AM14)</f>
        <v>0.73</v>
      </c>
      <c r="AN15" s="10">
        <f>SUM(AN13:AN14)</f>
        <v>0.9</v>
      </c>
      <c r="AO15" s="10">
        <f>SUM(AO13:AO14)</f>
        <v>0.54</v>
      </c>
      <c r="AP15" s="10">
        <f>SUM(AP13:AP14)</f>
        <v>1.01</v>
      </c>
      <c r="AQ15" s="10">
        <f>0.35+0.13</f>
        <v>0.48</v>
      </c>
      <c r="AR15" s="10" t="s">
        <v>114</v>
      </c>
      <c r="AS15" s="10">
        <f>SUM(AS13:AS14)</f>
        <v>1.07</v>
      </c>
      <c r="AT15" s="163" t="s">
        <v>33</v>
      </c>
      <c r="AU15" s="163" t="s">
        <v>286</v>
      </c>
      <c r="AV15" s="10">
        <f>SUM(AV13:AV14)</f>
        <v>0.72</v>
      </c>
      <c r="AW15" s="10">
        <f>SUM(AW13:AW14)</f>
        <v>0.71000000000000008</v>
      </c>
      <c r="AX15" s="3">
        <f>AX13+AX14</f>
        <v>0.54</v>
      </c>
      <c r="AY15" s="3" t="s">
        <v>40</v>
      </c>
      <c r="AZ15" s="3" t="s">
        <v>49</v>
      </c>
      <c r="BA15" s="3">
        <f>BA13+BA14</f>
        <v>0.62</v>
      </c>
      <c r="BB15" s="3" t="s">
        <v>49</v>
      </c>
      <c r="BC15" s="3" t="s">
        <v>116</v>
      </c>
      <c r="BD15" s="3" t="s">
        <v>49</v>
      </c>
      <c r="BE15" s="3">
        <f>SUM(BE13:BE14)</f>
        <v>0.78</v>
      </c>
      <c r="BF15" s="3">
        <f>SUM(BF13:BF14)</f>
        <v>3.06</v>
      </c>
      <c r="BG15" s="3">
        <f>0.36+0.13</f>
        <v>0.49</v>
      </c>
      <c r="BH15" s="3">
        <f>SUM(BH13:BH14)</f>
        <v>3.82</v>
      </c>
      <c r="BI15" s="3">
        <f>SUM(BI13:BI14)</f>
        <v>1.67</v>
      </c>
      <c r="BJ15" s="3">
        <f>0.32+0.11</f>
        <v>0.43</v>
      </c>
      <c r="BK15" s="3">
        <f>SUM(BK13:BK14)</f>
        <v>2.21</v>
      </c>
      <c r="BL15" s="3">
        <f>SUM(BL13:BL14)</f>
        <v>1.3800000000000001</v>
      </c>
      <c r="BM15" s="3">
        <f>SUM(BM13:BM14)</f>
        <v>1.71</v>
      </c>
      <c r="BN15" s="3" t="s">
        <v>469</v>
      </c>
      <c r="BO15" s="3">
        <f>SUM(BO13:BO14)</f>
        <v>0.59</v>
      </c>
      <c r="BP15" s="3">
        <f>BP13+BP14</f>
        <v>0.64</v>
      </c>
      <c r="BQ15" s="3" t="s">
        <v>43</v>
      </c>
      <c r="BR15" s="3">
        <f>BR13+BR14</f>
        <v>5.4</v>
      </c>
      <c r="BS15" s="3" t="s">
        <v>116</v>
      </c>
      <c r="BT15" s="10">
        <f>SUM(BT13:BT14)</f>
        <v>1.4400000000000002</v>
      </c>
      <c r="BU15" s="10">
        <f>SUM(BU13:BU14)</f>
        <v>1.68</v>
      </c>
      <c r="BV15" s="10">
        <f>SUM(BV13:BV14)</f>
        <v>0.73</v>
      </c>
      <c r="BW15" s="10">
        <f>SUM(BW13:BW14)</f>
        <v>1.72</v>
      </c>
      <c r="BX15" s="10">
        <f>SUM(BX13:BX14)</f>
        <v>0.9</v>
      </c>
      <c r="BY15" s="10">
        <f>0.39+0.12</f>
        <v>0.51</v>
      </c>
      <c r="BZ15" s="10">
        <f>SUM(BZ13:BZ14)</f>
        <v>0.85000000000000009</v>
      </c>
      <c r="CA15" s="10">
        <f>SUM(CA13:CA14)</f>
        <v>4.6899999999999995</v>
      </c>
      <c r="CB15" s="10">
        <f>SUM(CB13:CB14)</f>
        <v>0.95</v>
      </c>
      <c r="CC15" s="163" t="s">
        <v>468</v>
      </c>
      <c r="CD15" s="163" t="s">
        <v>419</v>
      </c>
      <c r="CE15" s="3">
        <f>CE13+CE14</f>
        <v>0.75</v>
      </c>
      <c r="CF15" s="3" t="s">
        <v>27</v>
      </c>
      <c r="CG15" s="3" t="s">
        <v>49</v>
      </c>
      <c r="CH15" s="3">
        <f>SUM(CH13:CH14)</f>
        <v>3.28</v>
      </c>
      <c r="CI15" s="3" t="s">
        <v>49</v>
      </c>
      <c r="CJ15" s="3">
        <f t="shared" ref="CJ15:CO15" si="1">SUM(CJ13:CJ14)</f>
        <v>4.12</v>
      </c>
      <c r="CK15" s="3">
        <f t="shared" si="1"/>
        <v>1.54</v>
      </c>
      <c r="CL15" s="3">
        <f t="shared" si="1"/>
        <v>1.82</v>
      </c>
      <c r="CM15" s="3">
        <f t="shared" si="1"/>
        <v>3.35</v>
      </c>
      <c r="CN15" s="3">
        <f t="shared" si="1"/>
        <v>10.100000000000001</v>
      </c>
      <c r="CO15" s="3">
        <f t="shared" si="1"/>
        <v>1.6</v>
      </c>
      <c r="CP15" s="3">
        <f>0.32+0.11</f>
        <v>0.43</v>
      </c>
      <c r="CQ15" s="3">
        <f>SUM(CQ13:CQ14)</f>
        <v>1.56</v>
      </c>
      <c r="CR15" s="3">
        <f>SUM(CR13:CR14)</f>
        <v>5.0999999999999996</v>
      </c>
      <c r="CS15" s="3" t="s">
        <v>435</v>
      </c>
      <c r="CT15" s="3">
        <f>SUM(CT13:CT14)</f>
        <v>0.96</v>
      </c>
      <c r="CU15" s="3">
        <f>SUM(CU13:CU14)</f>
        <v>0.73</v>
      </c>
      <c r="CV15" s="3">
        <f>CV13+CV14</f>
        <v>1.23</v>
      </c>
      <c r="CW15" s="3">
        <f>CW13+CW14</f>
        <v>1.3699999999999999</v>
      </c>
      <c r="CX15" s="3">
        <f t="shared" ref="CX15:DC15" si="2">SUM(CX13:CX14)</f>
        <v>1.24</v>
      </c>
      <c r="CY15" s="3">
        <f t="shared" si="2"/>
        <v>5.6999999999999993</v>
      </c>
      <c r="CZ15" s="3">
        <f t="shared" si="2"/>
        <v>2.56</v>
      </c>
      <c r="DA15" s="3">
        <f t="shared" si="2"/>
        <v>1.37</v>
      </c>
      <c r="DB15" s="3">
        <f t="shared" si="2"/>
        <v>1.81</v>
      </c>
      <c r="DC15" s="3">
        <f t="shared" si="2"/>
        <v>1.35</v>
      </c>
      <c r="DD15" s="3">
        <f>SUM(DD13:DD14)</f>
        <v>3.77</v>
      </c>
      <c r="DE15" s="3">
        <f>0.3+0.11</f>
        <v>0.41</v>
      </c>
      <c r="DF15" s="10">
        <f>SUM(DF13:DF14)</f>
        <v>2.67</v>
      </c>
      <c r="DG15" s="10">
        <f>SUM(DG13:DG14)</f>
        <v>0.84</v>
      </c>
      <c r="DH15" s="10">
        <f>SUM(DH13:DH14)</f>
        <v>0.65999999999999992</v>
      </c>
      <c r="DI15" s="10">
        <f>SUM(DI13:DI14)</f>
        <v>4.67</v>
      </c>
      <c r="DJ15" s="10">
        <f>SUM(DJ13:DJ14)</f>
        <v>1.6099999999999999</v>
      </c>
      <c r="DK15" s="3">
        <f>DK13+DK14</f>
        <v>1.06</v>
      </c>
      <c r="DL15" s="3">
        <f>DL13+DL14</f>
        <v>1.23</v>
      </c>
      <c r="DM15" s="3" t="s">
        <v>49</v>
      </c>
      <c r="DN15" s="3">
        <f>SUM(DN13:DN14)</f>
        <v>1.04</v>
      </c>
      <c r="DO15" s="3" t="s">
        <v>49</v>
      </c>
      <c r="DP15" s="3">
        <f>SUM(DP13:DP14)</f>
        <v>1.8099999999999998</v>
      </c>
      <c r="DQ15" s="3" t="s">
        <v>49</v>
      </c>
      <c r="DR15" s="3">
        <f>SUM(DR13:DR14)</f>
        <v>1.81</v>
      </c>
      <c r="DS15" s="3">
        <f>SUM(DS13:DS14)</f>
        <v>2.5499999999999998</v>
      </c>
      <c r="DT15" s="10">
        <f>SUM(DT13:DT14)</f>
        <v>2.74</v>
      </c>
      <c r="DU15" s="10">
        <f>SUM(DU13:DU14)</f>
        <v>0.78999999999999992</v>
      </c>
      <c r="DV15" s="10">
        <f>0.31+0.1</f>
        <v>0.41000000000000003</v>
      </c>
      <c r="DW15" s="10">
        <f>0.36+0.12</f>
        <v>0.48</v>
      </c>
      <c r="DX15" s="10">
        <f>SUM(DX13:DX14)</f>
        <v>17.100000000000001</v>
      </c>
      <c r="DY15" s="10">
        <f>SUM(DY13:DY14)</f>
        <v>0.73</v>
      </c>
      <c r="DZ15" s="10" t="s">
        <v>437</v>
      </c>
      <c r="EA15" s="10">
        <f>SUM(EA13:EA14)</f>
        <v>0.96</v>
      </c>
      <c r="EB15" s="10">
        <f>SUM(EB13:EB14)</f>
        <v>2.08</v>
      </c>
      <c r="EC15" s="3">
        <f>EC13+EC14</f>
        <v>0.94000000000000006</v>
      </c>
      <c r="ED15" s="3" t="s">
        <v>49</v>
      </c>
      <c r="EE15" s="3" t="s">
        <v>49</v>
      </c>
      <c r="EF15" s="3">
        <f>EF13+EF14</f>
        <v>1.7000000000000002</v>
      </c>
      <c r="EG15" s="3" t="s">
        <v>49</v>
      </c>
      <c r="EH15" s="3" t="s">
        <v>49</v>
      </c>
      <c r="EI15" s="3" t="s">
        <v>49</v>
      </c>
      <c r="EJ15" s="3">
        <f t="shared" ref="EJ15:EP15" si="3">SUM(EJ13:EJ14)</f>
        <v>1.7000000000000002</v>
      </c>
      <c r="EK15" s="3">
        <f t="shared" si="3"/>
        <v>2.46</v>
      </c>
      <c r="EL15" s="3">
        <f t="shared" si="3"/>
        <v>0.82</v>
      </c>
      <c r="EM15" s="10">
        <f t="shared" si="3"/>
        <v>0.7</v>
      </c>
      <c r="EN15" s="10">
        <f t="shared" si="3"/>
        <v>1.79</v>
      </c>
      <c r="EO15" s="10">
        <f t="shared" ref="EO15" si="4">SUM(EO13:EO14)</f>
        <v>0.92999999999999994</v>
      </c>
      <c r="EP15" s="10">
        <f t="shared" si="3"/>
        <v>1.96</v>
      </c>
      <c r="EQ15" s="120"/>
    </row>
    <row r="16" spans="1:147" ht="37.200000000000003" customHeight="1" x14ac:dyDescent="0.3">
      <c r="A16" s="42" t="s">
        <v>56</v>
      </c>
      <c r="B16" s="18">
        <v>11000</v>
      </c>
      <c r="C16" s="22" t="s">
        <v>106</v>
      </c>
      <c r="D16" s="24" t="s">
        <v>73</v>
      </c>
      <c r="E16" s="3" t="s">
        <v>88</v>
      </c>
      <c r="F16" s="3" t="s">
        <v>48</v>
      </c>
      <c r="G16" s="3" t="s">
        <v>84</v>
      </c>
      <c r="H16" s="3" t="s">
        <v>55</v>
      </c>
      <c r="I16" s="3" t="s">
        <v>55</v>
      </c>
      <c r="J16" s="3" t="s">
        <v>288</v>
      </c>
      <c r="K16" s="3" t="s">
        <v>88</v>
      </c>
      <c r="L16" s="3" t="s">
        <v>51</v>
      </c>
      <c r="M16" s="3" t="s">
        <v>88</v>
      </c>
      <c r="N16" s="3" t="s">
        <v>124</v>
      </c>
      <c r="O16" s="3" t="s">
        <v>51</v>
      </c>
      <c r="P16" s="3" t="s">
        <v>88</v>
      </c>
      <c r="Q16" s="3" t="s">
        <v>87</v>
      </c>
      <c r="R16" s="3" t="s">
        <v>291</v>
      </c>
      <c r="S16" s="3" t="s">
        <v>88</v>
      </c>
      <c r="T16" s="3" t="s">
        <v>120</v>
      </c>
      <c r="U16" s="3" t="s">
        <v>51</v>
      </c>
      <c r="V16" s="3" t="s">
        <v>85</v>
      </c>
      <c r="W16" s="3" t="s">
        <v>120</v>
      </c>
      <c r="X16" s="3" t="s">
        <v>120</v>
      </c>
      <c r="Y16" s="115" t="s">
        <v>290</v>
      </c>
      <c r="Z16" s="115" t="s">
        <v>88</v>
      </c>
      <c r="AA16" s="115" t="s">
        <v>88</v>
      </c>
      <c r="AB16" s="115" t="s">
        <v>55</v>
      </c>
      <c r="AC16" s="115" t="s">
        <v>124</v>
      </c>
      <c r="AD16" s="115" t="s">
        <v>120</v>
      </c>
      <c r="AE16" s="115" t="s">
        <v>291</v>
      </c>
      <c r="AF16" s="115" t="s">
        <v>48</v>
      </c>
      <c r="AG16" s="115" t="s">
        <v>88</v>
      </c>
      <c r="AH16" s="3" t="s">
        <v>291</v>
      </c>
      <c r="AI16" s="3" t="s">
        <v>124</v>
      </c>
      <c r="AJ16" s="3" t="s">
        <v>52</v>
      </c>
      <c r="AK16" s="3" t="s">
        <v>86</v>
      </c>
      <c r="AL16" s="3" t="s">
        <v>88</v>
      </c>
      <c r="AM16" s="3" t="s">
        <v>124</v>
      </c>
      <c r="AN16" s="3" t="s">
        <v>88</v>
      </c>
      <c r="AO16" s="3" t="s">
        <v>120</v>
      </c>
      <c r="AP16" s="3" t="s">
        <v>88</v>
      </c>
      <c r="AQ16" s="3" t="s">
        <v>88</v>
      </c>
      <c r="AR16" s="3" t="s">
        <v>48</v>
      </c>
      <c r="AS16" s="3" t="s">
        <v>291</v>
      </c>
      <c r="AT16" s="3" t="s">
        <v>87</v>
      </c>
      <c r="AU16" s="3" t="s">
        <v>88</v>
      </c>
      <c r="AV16" s="3" t="s">
        <v>87</v>
      </c>
      <c r="AW16" s="3" t="s">
        <v>55</v>
      </c>
      <c r="AX16" s="3" t="s">
        <v>124</v>
      </c>
      <c r="AY16" s="3" t="s">
        <v>53</v>
      </c>
      <c r="AZ16" s="3" t="s">
        <v>64</v>
      </c>
      <c r="BA16" s="3" t="s">
        <v>87</v>
      </c>
      <c r="BB16" s="3" t="s">
        <v>64</v>
      </c>
      <c r="BC16" s="3" t="s">
        <v>55</v>
      </c>
      <c r="BD16" s="3" t="s">
        <v>122</v>
      </c>
      <c r="BE16" s="3" t="s">
        <v>88</v>
      </c>
      <c r="BF16" s="3" t="s">
        <v>291</v>
      </c>
      <c r="BG16" s="3" t="s">
        <v>86</v>
      </c>
      <c r="BH16" s="3" t="s">
        <v>291</v>
      </c>
      <c r="BI16" s="3" t="s">
        <v>88</v>
      </c>
      <c r="BJ16" s="3" t="s">
        <v>55</v>
      </c>
      <c r="BK16" s="3" t="s">
        <v>120</v>
      </c>
      <c r="BL16" s="3" t="s">
        <v>120</v>
      </c>
      <c r="BM16" s="3" t="s">
        <v>87</v>
      </c>
      <c r="BN16" s="3" t="s">
        <v>88</v>
      </c>
      <c r="BO16" s="3" t="s">
        <v>55</v>
      </c>
      <c r="BP16" s="3" t="s">
        <v>86</v>
      </c>
      <c r="BQ16" s="3" t="s">
        <v>54</v>
      </c>
      <c r="BR16" s="3">
        <v>6.1</v>
      </c>
      <c r="BS16" s="3" t="s">
        <v>55</v>
      </c>
      <c r="BT16" s="3" t="s">
        <v>269</v>
      </c>
      <c r="BU16" s="3" t="s">
        <v>292</v>
      </c>
      <c r="BV16" s="3" t="s">
        <v>124</v>
      </c>
      <c r="BW16" s="3" t="s">
        <v>87</v>
      </c>
      <c r="BX16" s="3" t="s">
        <v>88</v>
      </c>
      <c r="BY16" s="3" t="s">
        <v>292</v>
      </c>
      <c r="BZ16" s="3" t="s">
        <v>120</v>
      </c>
      <c r="CA16" s="3" t="s">
        <v>292</v>
      </c>
      <c r="CB16" s="3" t="s">
        <v>88</v>
      </c>
      <c r="CC16" s="3" t="s">
        <v>86</v>
      </c>
      <c r="CD16" s="3" t="s">
        <v>55</v>
      </c>
      <c r="CE16" s="3" t="s">
        <v>87</v>
      </c>
      <c r="CF16" s="3" t="s">
        <v>52</v>
      </c>
      <c r="CG16" s="3" t="s">
        <v>65</v>
      </c>
      <c r="CH16" s="3" t="s">
        <v>87</v>
      </c>
      <c r="CI16" s="3" t="s">
        <v>65</v>
      </c>
      <c r="CJ16" s="3" t="s">
        <v>88</v>
      </c>
      <c r="CK16" s="3" t="s">
        <v>87</v>
      </c>
      <c r="CL16" s="3" t="s">
        <v>120</v>
      </c>
      <c r="CM16" s="3" t="s">
        <v>124</v>
      </c>
      <c r="CN16" s="3" t="s">
        <v>88</v>
      </c>
      <c r="CO16" s="3" t="s">
        <v>88</v>
      </c>
      <c r="CP16" s="3" t="s">
        <v>124</v>
      </c>
      <c r="CQ16" s="3" t="s">
        <v>88</v>
      </c>
      <c r="CR16" s="3" t="s">
        <v>86</v>
      </c>
      <c r="CS16" s="3" t="s">
        <v>55</v>
      </c>
      <c r="CT16" s="3" t="s">
        <v>87</v>
      </c>
      <c r="CU16" s="3" t="s">
        <v>87</v>
      </c>
      <c r="CV16" s="3" t="s">
        <v>124</v>
      </c>
      <c r="CW16" s="3" t="s">
        <v>55</v>
      </c>
      <c r="CX16" s="3" t="s">
        <v>86</v>
      </c>
      <c r="CY16" s="3" t="s">
        <v>120</v>
      </c>
      <c r="CZ16" s="3" t="s">
        <v>86</v>
      </c>
      <c r="DA16" s="3" t="s">
        <v>124</v>
      </c>
      <c r="DB16" s="3" t="s">
        <v>292</v>
      </c>
      <c r="DC16" s="3" t="s">
        <v>291</v>
      </c>
      <c r="DD16" s="3" t="s">
        <v>88</v>
      </c>
      <c r="DE16" s="3" t="s">
        <v>124</v>
      </c>
      <c r="DF16" s="3" t="s">
        <v>87</v>
      </c>
      <c r="DG16" s="3" t="s">
        <v>120</v>
      </c>
      <c r="DH16" s="3" t="s">
        <v>88</v>
      </c>
      <c r="DI16" s="3" t="s">
        <v>120</v>
      </c>
      <c r="DJ16" s="3" t="s">
        <v>88</v>
      </c>
      <c r="DK16" s="3" t="s">
        <v>86</v>
      </c>
      <c r="DL16" s="3" t="s">
        <v>51</v>
      </c>
      <c r="DM16" s="3" t="s">
        <v>64</v>
      </c>
      <c r="DN16" s="3" t="s">
        <v>88</v>
      </c>
      <c r="DO16" s="3" t="s">
        <v>65</v>
      </c>
      <c r="DP16" s="3" t="s">
        <v>87</v>
      </c>
      <c r="DQ16" s="3" t="s">
        <v>123</v>
      </c>
      <c r="DR16" s="3" t="s">
        <v>55</v>
      </c>
      <c r="DS16" s="3" t="s">
        <v>86</v>
      </c>
      <c r="DT16" s="3" t="s">
        <v>313</v>
      </c>
      <c r="DU16" s="3" t="s">
        <v>86</v>
      </c>
      <c r="DV16" s="3" t="s">
        <v>55</v>
      </c>
      <c r="DW16" s="3" t="s">
        <v>292</v>
      </c>
      <c r="DX16" s="3" t="s">
        <v>120</v>
      </c>
      <c r="DY16" s="3" t="s">
        <v>88</v>
      </c>
      <c r="DZ16" s="3" t="s">
        <v>120</v>
      </c>
      <c r="EA16" s="3" t="s">
        <v>88</v>
      </c>
      <c r="EB16" s="3" t="s">
        <v>88</v>
      </c>
      <c r="EC16" s="3" t="s">
        <v>88</v>
      </c>
      <c r="ED16" s="3" t="s">
        <v>64</v>
      </c>
      <c r="EE16" s="3" t="s">
        <v>64</v>
      </c>
      <c r="EF16" s="3" t="s">
        <v>121</v>
      </c>
      <c r="EG16" s="3" t="s">
        <v>64</v>
      </c>
      <c r="EH16" s="3" t="s">
        <v>64</v>
      </c>
      <c r="EI16" s="3" t="s">
        <v>64</v>
      </c>
      <c r="EJ16" s="3" t="s">
        <v>121</v>
      </c>
      <c r="EK16" s="3" t="s">
        <v>86</v>
      </c>
      <c r="EL16" s="3" t="s">
        <v>88</v>
      </c>
      <c r="EM16" s="3" t="s">
        <v>88</v>
      </c>
      <c r="EN16" s="3" t="s">
        <v>120</v>
      </c>
      <c r="EO16" s="3" t="s">
        <v>120</v>
      </c>
      <c r="EP16" s="3" t="s">
        <v>291</v>
      </c>
      <c r="EQ16" s="120"/>
    </row>
    <row r="17" spans="1:147" ht="28.8" x14ac:dyDescent="0.3">
      <c r="A17" s="42" t="s">
        <v>58</v>
      </c>
      <c r="B17" s="18">
        <v>11000</v>
      </c>
      <c r="C17" s="22" t="s">
        <v>104</v>
      </c>
      <c r="D17" s="24" t="s">
        <v>73</v>
      </c>
      <c r="E17" s="3" t="s">
        <v>24</v>
      </c>
      <c r="F17" s="3" t="s">
        <v>24</v>
      </c>
      <c r="G17" s="3" t="s">
        <v>24</v>
      </c>
      <c r="H17" s="3" t="s">
        <v>24</v>
      </c>
      <c r="I17" s="3" t="s">
        <v>24</v>
      </c>
      <c r="J17" s="3" t="s">
        <v>24</v>
      </c>
      <c r="K17" s="3" t="s">
        <v>24</v>
      </c>
      <c r="L17" s="3" t="s">
        <v>24</v>
      </c>
      <c r="M17" s="3" t="s">
        <v>24</v>
      </c>
      <c r="N17" s="3" t="s">
        <v>24</v>
      </c>
      <c r="O17" s="3" t="s">
        <v>24</v>
      </c>
      <c r="P17" s="3" t="s">
        <v>24</v>
      </c>
      <c r="Q17" s="3" t="s">
        <v>24</v>
      </c>
      <c r="R17" s="3" t="s">
        <v>24</v>
      </c>
      <c r="S17" s="3" t="s">
        <v>24</v>
      </c>
      <c r="T17" s="3" t="s">
        <v>24</v>
      </c>
      <c r="U17" s="3" t="s">
        <v>24</v>
      </c>
      <c r="V17" s="3" t="s">
        <v>24</v>
      </c>
      <c r="W17" s="3" t="s">
        <v>24</v>
      </c>
      <c r="X17" s="3" t="s">
        <v>24</v>
      </c>
      <c r="Y17" s="3" t="s">
        <v>24</v>
      </c>
      <c r="Z17" s="3" t="s">
        <v>24</v>
      </c>
      <c r="AA17" s="3" t="s">
        <v>24</v>
      </c>
      <c r="AB17" s="3" t="s">
        <v>24</v>
      </c>
      <c r="AC17" s="3" t="s">
        <v>24</v>
      </c>
      <c r="AD17" s="3" t="s">
        <v>24</v>
      </c>
      <c r="AE17" s="3" t="s">
        <v>24</v>
      </c>
      <c r="AF17" s="3" t="s">
        <v>24</v>
      </c>
      <c r="AG17" s="3" t="s">
        <v>24</v>
      </c>
      <c r="AH17" s="3" t="s">
        <v>24</v>
      </c>
      <c r="AI17" s="3" t="s">
        <v>24</v>
      </c>
      <c r="AJ17" s="3" t="s">
        <v>24</v>
      </c>
      <c r="AK17" s="3" t="s">
        <v>24</v>
      </c>
      <c r="AL17" s="3" t="s">
        <v>24</v>
      </c>
      <c r="AM17" s="3" t="s">
        <v>24</v>
      </c>
      <c r="AN17" s="3" t="s">
        <v>24</v>
      </c>
      <c r="AO17" s="3" t="s">
        <v>24</v>
      </c>
      <c r="AP17" s="3" t="s">
        <v>24</v>
      </c>
      <c r="AQ17" s="3" t="s">
        <v>24</v>
      </c>
      <c r="AR17" s="3" t="s">
        <v>24</v>
      </c>
      <c r="AS17" s="3" t="s">
        <v>24</v>
      </c>
      <c r="AT17" s="3" t="s">
        <v>24</v>
      </c>
      <c r="AU17" s="3" t="s">
        <v>24</v>
      </c>
      <c r="AV17" s="3" t="s">
        <v>24</v>
      </c>
      <c r="AW17" s="3" t="s">
        <v>24</v>
      </c>
      <c r="AX17" s="3" t="s">
        <v>24</v>
      </c>
      <c r="AY17" s="3" t="s">
        <v>24</v>
      </c>
      <c r="AZ17" s="3" t="s">
        <v>64</v>
      </c>
      <c r="BA17" s="3" t="s">
        <v>24</v>
      </c>
      <c r="BB17" s="3" t="s">
        <v>64</v>
      </c>
      <c r="BC17" s="3" t="s">
        <v>24</v>
      </c>
      <c r="BD17" s="3" t="s">
        <v>122</v>
      </c>
      <c r="BE17" s="3" t="s">
        <v>24</v>
      </c>
      <c r="BF17" s="3" t="s">
        <v>24</v>
      </c>
      <c r="BG17" s="3" t="s">
        <v>24</v>
      </c>
      <c r="BH17" s="3" t="s">
        <v>24</v>
      </c>
      <c r="BI17" s="3" t="s">
        <v>24</v>
      </c>
      <c r="BJ17" s="3" t="s">
        <v>24</v>
      </c>
      <c r="BK17" s="3" t="s">
        <v>24</v>
      </c>
      <c r="BL17" s="3" t="s">
        <v>24</v>
      </c>
      <c r="BM17" s="3" t="s">
        <v>24</v>
      </c>
      <c r="BN17" s="3" t="s">
        <v>24</v>
      </c>
      <c r="BO17" s="3" t="s">
        <v>24</v>
      </c>
      <c r="BP17" s="3" t="s">
        <v>24</v>
      </c>
      <c r="BQ17" s="3" t="s">
        <v>24</v>
      </c>
      <c r="BR17" s="3" t="s">
        <v>24</v>
      </c>
      <c r="BS17" s="3" t="s">
        <v>24</v>
      </c>
      <c r="BT17" s="3" t="s">
        <v>24</v>
      </c>
      <c r="BU17" s="3" t="s">
        <v>24</v>
      </c>
      <c r="BV17" s="3" t="s">
        <v>24</v>
      </c>
      <c r="BW17" s="3" t="s">
        <v>24</v>
      </c>
      <c r="BX17" s="3" t="s">
        <v>24</v>
      </c>
      <c r="BY17" s="3" t="s">
        <v>24</v>
      </c>
      <c r="BZ17" s="3" t="s">
        <v>24</v>
      </c>
      <c r="CA17" s="3" t="s">
        <v>24</v>
      </c>
      <c r="CB17" s="3" t="s">
        <v>24</v>
      </c>
      <c r="CC17" s="3" t="s">
        <v>24</v>
      </c>
      <c r="CD17" s="3" t="s">
        <v>24</v>
      </c>
      <c r="CE17" s="3" t="s">
        <v>24</v>
      </c>
      <c r="CF17" s="3" t="s">
        <v>24</v>
      </c>
      <c r="CG17" s="3" t="s">
        <v>65</v>
      </c>
      <c r="CH17" s="3" t="s">
        <v>24</v>
      </c>
      <c r="CI17" s="3" t="s">
        <v>65</v>
      </c>
      <c r="CJ17" s="3" t="s">
        <v>24</v>
      </c>
      <c r="CK17" s="3" t="s">
        <v>24</v>
      </c>
      <c r="CL17" s="3" t="s">
        <v>24</v>
      </c>
      <c r="CM17" s="3" t="s">
        <v>24</v>
      </c>
      <c r="CN17" s="3" t="s">
        <v>24</v>
      </c>
      <c r="CO17" s="3" t="s">
        <v>24</v>
      </c>
      <c r="CP17" s="3" t="s">
        <v>24</v>
      </c>
      <c r="CQ17" s="3" t="s">
        <v>24</v>
      </c>
      <c r="CR17" s="3" t="s">
        <v>24</v>
      </c>
      <c r="CS17" s="3" t="s">
        <v>24</v>
      </c>
      <c r="CT17" s="3" t="s">
        <v>24</v>
      </c>
      <c r="CU17" s="3" t="s">
        <v>24</v>
      </c>
      <c r="CV17" s="3" t="s">
        <v>24</v>
      </c>
      <c r="CW17" s="3" t="s">
        <v>24</v>
      </c>
      <c r="CX17" s="3" t="s">
        <v>24</v>
      </c>
      <c r="CY17" s="3" t="s">
        <v>24</v>
      </c>
      <c r="CZ17" s="3" t="s">
        <v>24</v>
      </c>
      <c r="DA17" s="3" t="s">
        <v>24</v>
      </c>
      <c r="DB17" s="3" t="s">
        <v>24</v>
      </c>
      <c r="DC17" s="3" t="s">
        <v>24</v>
      </c>
      <c r="DD17" s="3" t="s">
        <v>24</v>
      </c>
      <c r="DE17" s="3" t="s">
        <v>24</v>
      </c>
      <c r="DF17" s="3" t="s">
        <v>24</v>
      </c>
      <c r="DG17" s="3" t="s">
        <v>24</v>
      </c>
      <c r="DH17" s="3" t="s">
        <v>24</v>
      </c>
      <c r="DI17" s="3" t="s">
        <v>24</v>
      </c>
      <c r="DJ17" s="3" t="s">
        <v>24</v>
      </c>
      <c r="DK17" s="3" t="s">
        <v>24</v>
      </c>
      <c r="DL17" s="3" t="s">
        <v>24</v>
      </c>
      <c r="DM17" s="3" t="s">
        <v>64</v>
      </c>
      <c r="DN17" s="3" t="s">
        <v>24</v>
      </c>
      <c r="DO17" s="3" t="s">
        <v>65</v>
      </c>
      <c r="DP17" s="3" t="s">
        <v>24</v>
      </c>
      <c r="DQ17" s="3" t="s">
        <v>123</v>
      </c>
      <c r="DR17" s="3" t="s">
        <v>24</v>
      </c>
      <c r="DS17" s="3" t="s">
        <v>24</v>
      </c>
      <c r="DT17" s="3" t="s">
        <v>24</v>
      </c>
      <c r="DU17" s="3" t="s">
        <v>24</v>
      </c>
      <c r="DV17" s="3" t="s">
        <v>24</v>
      </c>
      <c r="DW17" s="3" t="s">
        <v>24</v>
      </c>
      <c r="DX17" s="3" t="s">
        <v>24</v>
      </c>
      <c r="DY17" s="3" t="s">
        <v>24</v>
      </c>
      <c r="DZ17" s="3" t="s">
        <v>24</v>
      </c>
      <c r="EA17" s="3" t="s">
        <v>24</v>
      </c>
      <c r="EB17" s="3" t="s">
        <v>24</v>
      </c>
      <c r="EC17" s="3" t="s">
        <v>24</v>
      </c>
      <c r="ED17" s="3" t="s">
        <v>64</v>
      </c>
      <c r="EE17" s="3" t="s">
        <v>64</v>
      </c>
      <c r="EF17" s="3" t="s">
        <v>24</v>
      </c>
      <c r="EG17" s="3" t="s">
        <v>64</v>
      </c>
      <c r="EH17" s="3" t="s">
        <v>64</v>
      </c>
      <c r="EI17" s="3" t="s">
        <v>64</v>
      </c>
      <c r="EJ17" s="3" t="s">
        <v>24</v>
      </c>
      <c r="EK17" s="3" t="s">
        <v>24</v>
      </c>
      <c r="EL17" s="3" t="s">
        <v>24</v>
      </c>
      <c r="EM17" s="3" t="s">
        <v>24</v>
      </c>
      <c r="EN17" s="3" t="s">
        <v>24</v>
      </c>
      <c r="EO17" s="3" t="s">
        <v>24</v>
      </c>
      <c r="EP17" s="3" t="s">
        <v>24</v>
      </c>
      <c r="EQ17" s="120"/>
    </row>
    <row r="18" spans="1:147" ht="28.8" x14ac:dyDescent="0.3">
      <c r="A18" s="42" t="s">
        <v>57</v>
      </c>
      <c r="B18" s="18">
        <v>11000</v>
      </c>
      <c r="C18" s="22" t="s">
        <v>107</v>
      </c>
      <c r="D18" s="24" t="s">
        <v>73</v>
      </c>
      <c r="E18" s="3" t="s">
        <v>24</v>
      </c>
      <c r="F18" s="3" t="s">
        <v>48</v>
      </c>
      <c r="G18" s="3" t="s">
        <v>84</v>
      </c>
      <c r="H18" s="3" t="s">
        <v>55</v>
      </c>
      <c r="I18" s="3" t="s">
        <v>55</v>
      </c>
      <c r="J18" s="3" t="s">
        <v>288</v>
      </c>
      <c r="K18" s="3" t="s">
        <v>88</v>
      </c>
      <c r="L18" s="3" t="s">
        <v>51</v>
      </c>
      <c r="M18" s="3" t="s">
        <v>88</v>
      </c>
      <c r="N18" s="3" t="s">
        <v>124</v>
      </c>
      <c r="O18" s="3" t="s">
        <v>51</v>
      </c>
      <c r="P18" s="3" t="s">
        <v>88</v>
      </c>
      <c r="Q18" s="3" t="s">
        <v>87</v>
      </c>
      <c r="R18" s="3" t="s">
        <v>291</v>
      </c>
      <c r="S18" s="3" t="s">
        <v>88</v>
      </c>
      <c r="T18" s="3" t="s">
        <v>24</v>
      </c>
      <c r="U18" s="3" t="s">
        <v>51</v>
      </c>
      <c r="V18" s="3" t="s">
        <v>85</v>
      </c>
      <c r="W18" s="3" t="s">
        <v>120</v>
      </c>
      <c r="X18" s="3" t="s">
        <v>120</v>
      </c>
      <c r="Y18" s="115" t="s">
        <v>290</v>
      </c>
      <c r="Z18" s="115" t="s">
        <v>88</v>
      </c>
      <c r="AA18" s="115" t="s">
        <v>88</v>
      </c>
      <c r="AB18" s="115" t="s">
        <v>55</v>
      </c>
      <c r="AC18" s="115" t="s">
        <v>124</v>
      </c>
      <c r="AD18" s="115" t="s">
        <v>120</v>
      </c>
      <c r="AE18" s="115" t="s">
        <v>291</v>
      </c>
      <c r="AF18" s="115" t="s">
        <v>48</v>
      </c>
      <c r="AG18" s="115" t="s">
        <v>88</v>
      </c>
      <c r="AH18" s="3" t="s">
        <v>291</v>
      </c>
      <c r="AI18" s="3" t="s">
        <v>24</v>
      </c>
      <c r="AJ18" s="3" t="s">
        <v>52</v>
      </c>
      <c r="AK18" s="3" t="s">
        <v>86</v>
      </c>
      <c r="AL18" s="3" t="s">
        <v>88</v>
      </c>
      <c r="AM18" s="3" t="s">
        <v>124</v>
      </c>
      <c r="AN18" s="3" t="s">
        <v>88</v>
      </c>
      <c r="AO18" s="3" t="s">
        <v>120</v>
      </c>
      <c r="AP18" s="3" t="s">
        <v>88</v>
      </c>
      <c r="AQ18" s="3" t="s">
        <v>88</v>
      </c>
      <c r="AR18" s="3" t="s">
        <v>48</v>
      </c>
      <c r="AS18" s="3" t="s">
        <v>291</v>
      </c>
      <c r="AT18" s="3" t="s">
        <v>87</v>
      </c>
      <c r="AU18" s="3" t="s">
        <v>88</v>
      </c>
      <c r="AV18" s="3" t="s">
        <v>87</v>
      </c>
      <c r="AW18" s="3" t="s">
        <v>55</v>
      </c>
      <c r="AX18" s="3" t="s">
        <v>24</v>
      </c>
      <c r="AY18" s="3" t="s">
        <v>53</v>
      </c>
      <c r="AZ18" s="3" t="s">
        <v>64</v>
      </c>
      <c r="BA18" s="3" t="s">
        <v>87</v>
      </c>
      <c r="BB18" s="3" t="s">
        <v>64</v>
      </c>
      <c r="BC18" s="3" t="s">
        <v>55</v>
      </c>
      <c r="BD18" s="3" t="s">
        <v>122</v>
      </c>
      <c r="BE18" s="3" t="s">
        <v>88</v>
      </c>
      <c r="BF18" s="3" t="s">
        <v>291</v>
      </c>
      <c r="BG18" s="3" t="s">
        <v>86</v>
      </c>
      <c r="BH18" s="3" t="s">
        <v>291</v>
      </c>
      <c r="BI18" s="3" t="s">
        <v>88</v>
      </c>
      <c r="BJ18" s="3" t="s">
        <v>55</v>
      </c>
      <c r="BK18" s="3" t="s">
        <v>120</v>
      </c>
      <c r="BL18" s="3" t="s">
        <v>120</v>
      </c>
      <c r="BM18" s="3" t="s">
        <v>87</v>
      </c>
      <c r="BN18" s="3" t="s">
        <v>88</v>
      </c>
      <c r="BO18" s="3" t="s">
        <v>55</v>
      </c>
      <c r="BP18" s="3" t="s">
        <v>24</v>
      </c>
      <c r="BQ18" s="3" t="s">
        <v>54</v>
      </c>
      <c r="BR18" s="3" t="s">
        <v>86</v>
      </c>
      <c r="BS18" s="3" t="s">
        <v>55</v>
      </c>
      <c r="BT18" s="3" t="s">
        <v>269</v>
      </c>
      <c r="BU18" s="3" t="s">
        <v>292</v>
      </c>
      <c r="BV18" s="3" t="s">
        <v>124</v>
      </c>
      <c r="BW18" s="3" t="s">
        <v>87</v>
      </c>
      <c r="BX18" s="3" t="s">
        <v>88</v>
      </c>
      <c r="BY18" s="3" t="s">
        <v>292</v>
      </c>
      <c r="BZ18" s="3" t="s">
        <v>120</v>
      </c>
      <c r="CA18" s="3" t="s">
        <v>292</v>
      </c>
      <c r="CB18" s="3" t="s">
        <v>88</v>
      </c>
      <c r="CC18" s="3" t="s">
        <v>86</v>
      </c>
      <c r="CD18" s="3" t="s">
        <v>55</v>
      </c>
      <c r="CE18" s="3" t="s">
        <v>24</v>
      </c>
      <c r="CF18" s="3" t="s">
        <v>52</v>
      </c>
      <c r="CG18" s="3" t="s">
        <v>65</v>
      </c>
      <c r="CH18" s="3" t="s">
        <v>87</v>
      </c>
      <c r="CI18" s="3" t="s">
        <v>65</v>
      </c>
      <c r="CJ18" s="3" t="s">
        <v>88</v>
      </c>
      <c r="CK18" s="3" t="s">
        <v>87</v>
      </c>
      <c r="CL18" s="3" t="s">
        <v>120</v>
      </c>
      <c r="CM18" s="3" t="s">
        <v>124</v>
      </c>
      <c r="CN18" s="3" t="s">
        <v>88</v>
      </c>
      <c r="CO18" s="3" t="s">
        <v>88</v>
      </c>
      <c r="CP18" s="3" t="s">
        <v>124</v>
      </c>
      <c r="CQ18" s="3" t="s">
        <v>88</v>
      </c>
      <c r="CR18" s="3" t="s">
        <v>86</v>
      </c>
      <c r="CS18" s="3" t="s">
        <v>55</v>
      </c>
      <c r="CT18" s="3" t="s">
        <v>87</v>
      </c>
      <c r="CU18" s="3" t="s">
        <v>87</v>
      </c>
      <c r="CV18" s="3" t="s">
        <v>24</v>
      </c>
      <c r="CW18" s="3" t="s">
        <v>55</v>
      </c>
      <c r="CX18" s="3" t="s">
        <v>86</v>
      </c>
      <c r="CY18" s="3" t="s">
        <v>120</v>
      </c>
      <c r="CZ18" s="3" t="s">
        <v>86</v>
      </c>
      <c r="DA18" s="3" t="s">
        <v>124</v>
      </c>
      <c r="DB18" s="3" t="s">
        <v>292</v>
      </c>
      <c r="DC18" s="3" t="s">
        <v>291</v>
      </c>
      <c r="DD18" s="3" t="s">
        <v>88</v>
      </c>
      <c r="DE18" s="3" t="s">
        <v>124</v>
      </c>
      <c r="DF18" s="3" t="s">
        <v>87</v>
      </c>
      <c r="DG18" s="3" t="s">
        <v>120</v>
      </c>
      <c r="DH18" s="3" t="s">
        <v>88</v>
      </c>
      <c r="DI18" s="3" t="s">
        <v>120</v>
      </c>
      <c r="DJ18" s="3" t="s">
        <v>88</v>
      </c>
      <c r="DK18" s="3" t="s">
        <v>24</v>
      </c>
      <c r="DL18" s="3" t="s">
        <v>51</v>
      </c>
      <c r="DM18" s="3" t="s">
        <v>64</v>
      </c>
      <c r="DN18" s="3" t="s">
        <v>88</v>
      </c>
      <c r="DO18" s="3" t="s">
        <v>65</v>
      </c>
      <c r="DP18" s="3" t="s">
        <v>87</v>
      </c>
      <c r="DQ18" s="3" t="s">
        <v>123</v>
      </c>
      <c r="DR18" s="3" t="s">
        <v>55</v>
      </c>
      <c r="DS18" s="3" t="s">
        <v>86</v>
      </c>
      <c r="DT18" s="3" t="s">
        <v>313</v>
      </c>
      <c r="DU18" s="3" t="s">
        <v>86</v>
      </c>
      <c r="DV18" s="3" t="s">
        <v>55</v>
      </c>
      <c r="DW18" s="3" t="s">
        <v>292</v>
      </c>
      <c r="DX18" s="3" t="s">
        <v>120</v>
      </c>
      <c r="DY18" s="3" t="s">
        <v>88</v>
      </c>
      <c r="DZ18" s="3" t="s">
        <v>120</v>
      </c>
      <c r="EA18" s="3" t="s">
        <v>88</v>
      </c>
      <c r="EB18" s="3" t="s">
        <v>88</v>
      </c>
      <c r="EC18" s="3" t="s">
        <v>24</v>
      </c>
      <c r="ED18" s="3" t="s">
        <v>64</v>
      </c>
      <c r="EE18" s="3" t="s">
        <v>64</v>
      </c>
      <c r="EF18" s="3" t="s">
        <v>121</v>
      </c>
      <c r="EG18" s="3" t="s">
        <v>64</v>
      </c>
      <c r="EH18" s="3" t="s">
        <v>64</v>
      </c>
      <c r="EI18" s="3" t="s">
        <v>64</v>
      </c>
      <c r="EJ18" s="3" t="s">
        <v>121</v>
      </c>
      <c r="EK18" s="3" t="s">
        <v>86</v>
      </c>
      <c r="EL18" s="3" t="s">
        <v>88</v>
      </c>
      <c r="EM18" s="3" t="s">
        <v>88</v>
      </c>
      <c r="EN18" s="3" t="s">
        <v>120</v>
      </c>
      <c r="EO18" s="3" t="s">
        <v>120</v>
      </c>
      <c r="EP18" s="3" t="s">
        <v>291</v>
      </c>
      <c r="EQ18" s="120"/>
    </row>
    <row r="19" spans="1:147" x14ac:dyDescent="0.3">
      <c r="A19" s="1" t="s">
        <v>25</v>
      </c>
      <c r="B19" s="18">
        <v>200</v>
      </c>
      <c r="C19" s="23">
        <v>1.6E-2</v>
      </c>
      <c r="D19" s="24" t="s">
        <v>73</v>
      </c>
      <c r="E19" s="3" t="s">
        <v>24</v>
      </c>
      <c r="F19" s="3" t="s">
        <v>24</v>
      </c>
      <c r="G19" s="3" t="s">
        <v>24</v>
      </c>
      <c r="H19" s="3" t="s">
        <v>24</v>
      </c>
      <c r="I19" s="3" t="s">
        <v>24</v>
      </c>
      <c r="J19" s="3" t="s">
        <v>24</v>
      </c>
      <c r="K19" s="3" t="s">
        <v>24</v>
      </c>
      <c r="L19" s="3" t="s">
        <v>24</v>
      </c>
      <c r="M19" s="3" t="s">
        <v>24</v>
      </c>
      <c r="N19" s="3" t="s">
        <v>24</v>
      </c>
      <c r="O19" s="3" t="s">
        <v>24</v>
      </c>
      <c r="P19" s="3" t="s">
        <v>24</v>
      </c>
      <c r="Q19" s="3" t="s">
        <v>24</v>
      </c>
      <c r="R19" s="3" t="s">
        <v>24</v>
      </c>
      <c r="S19" s="3" t="s">
        <v>24</v>
      </c>
      <c r="T19" s="3" t="s">
        <v>24</v>
      </c>
      <c r="U19" s="3" t="s">
        <v>24</v>
      </c>
      <c r="V19" s="3" t="s">
        <v>24</v>
      </c>
      <c r="W19" s="3" t="s">
        <v>24</v>
      </c>
      <c r="X19" s="3" t="s">
        <v>24</v>
      </c>
      <c r="Y19" s="3" t="s">
        <v>24</v>
      </c>
      <c r="Z19" s="3" t="s">
        <v>24</v>
      </c>
      <c r="AA19" s="3" t="s">
        <v>24</v>
      </c>
      <c r="AB19" s="3" t="s">
        <v>24</v>
      </c>
      <c r="AC19" s="3" t="s">
        <v>24</v>
      </c>
      <c r="AD19" s="3" t="s">
        <v>24</v>
      </c>
      <c r="AE19" s="3" t="s">
        <v>24</v>
      </c>
      <c r="AF19" s="3" t="s">
        <v>24</v>
      </c>
      <c r="AG19" s="3" t="s">
        <v>24</v>
      </c>
      <c r="AH19" s="3" t="s">
        <v>24</v>
      </c>
      <c r="AI19" s="3" t="s">
        <v>24</v>
      </c>
      <c r="AJ19" s="3" t="s">
        <v>24</v>
      </c>
      <c r="AK19" s="3" t="s">
        <v>24</v>
      </c>
      <c r="AL19" s="3" t="s">
        <v>24</v>
      </c>
      <c r="AM19" s="3" t="s">
        <v>24</v>
      </c>
      <c r="AN19" s="3" t="s">
        <v>24</v>
      </c>
      <c r="AO19" s="3" t="s">
        <v>24</v>
      </c>
      <c r="AP19" s="3" t="s">
        <v>24</v>
      </c>
      <c r="AQ19" s="3" t="s">
        <v>24</v>
      </c>
      <c r="AR19" s="3" t="s">
        <v>24</v>
      </c>
      <c r="AS19" s="3" t="s">
        <v>24</v>
      </c>
      <c r="AT19" s="3" t="s">
        <v>24</v>
      </c>
      <c r="AU19" s="3" t="s">
        <v>24</v>
      </c>
      <c r="AV19" s="3" t="s">
        <v>24</v>
      </c>
      <c r="AW19" s="3" t="s">
        <v>24</v>
      </c>
      <c r="AX19" s="3" t="s">
        <v>24</v>
      </c>
      <c r="AY19" s="3" t="s">
        <v>24</v>
      </c>
      <c r="AZ19" s="3" t="s">
        <v>49</v>
      </c>
      <c r="BA19" s="3" t="s">
        <v>24</v>
      </c>
      <c r="BB19" s="3" t="s">
        <v>49</v>
      </c>
      <c r="BC19" s="3" t="s">
        <v>24</v>
      </c>
      <c r="BD19" s="3" t="s">
        <v>49</v>
      </c>
      <c r="BE19" s="3" t="s">
        <v>24</v>
      </c>
      <c r="BF19" s="3" t="s">
        <v>24</v>
      </c>
      <c r="BG19" s="3" t="s">
        <v>24</v>
      </c>
      <c r="BH19" s="3" t="s">
        <v>24</v>
      </c>
      <c r="BI19" s="3" t="s">
        <v>24</v>
      </c>
      <c r="BJ19" s="3" t="s">
        <v>24</v>
      </c>
      <c r="BK19" s="3" t="s">
        <v>24</v>
      </c>
      <c r="BL19" s="3" t="s">
        <v>24</v>
      </c>
      <c r="BM19" s="174" t="s">
        <v>438</v>
      </c>
      <c r="BN19" s="174" t="s">
        <v>24</v>
      </c>
      <c r="BO19" s="174" t="s">
        <v>24</v>
      </c>
      <c r="BP19" s="3" t="s">
        <v>24</v>
      </c>
      <c r="BQ19" s="3" t="s">
        <v>24</v>
      </c>
      <c r="BR19" s="3" t="s">
        <v>24</v>
      </c>
      <c r="BS19" s="3" t="s">
        <v>24</v>
      </c>
      <c r="BT19" s="3" t="s">
        <v>24</v>
      </c>
      <c r="BU19" s="3" t="s">
        <v>24</v>
      </c>
      <c r="BV19" s="3" t="s">
        <v>24</v>
      </c>
      <c r="BW19" s="3" t="s">
        <v>24</v>
      </c>
      <c r="BX19" s="3" t="s">
        <v>24</v>
      </c>
      <c r="BY19" s="3" t="s">
        <v>24</v>
      </c>
      <c r="BZ19" s="3" t="s">
        <v>24</v>
      </c>
      <c r="CA19" s="175" t="s">
        <v>423</v>
      </c>
      <c r="CB19" s="175" t="s">
        <v>24</v>
      </c>
      <c r="CC19" s="175" t="s">
        <v>24</v>
      </c>
      <c r="CD19" s="175" t="s">
        <v>24</v>
      </c>
      <c r="CE19" s="3" t="s">
        <v>24</v>
      </c>
      <c r="CF19" s="3" t="s">
        <v>24</v>
      </c>
      <c r="CG19" s="3" t="s">
        <v>49</v>
      </c>
      <c r="CH19" s="3" t="s">
        <v>24</v>
      </c>
      <c r="CI19" s="3" t="s">
        <v>49</v>
      </c>
      <c r="CJ19" s="3" t="s">
        <v>24</v>
      </c>
      <c r="CK19" s="3" t="s">
        <v>24</v>
      </c>
      <c r="CL19" s="3" t="s">
        <v>24</v>
      </c>
      <c r="CM19" s="3" t="s">
        <v>24</v>
      </c>
      <c r="CN19" s="3" t="s">
        <v>24</v>
      </c>
      <c r="CO19" s="3" t="s">
        <v>24</v>
      </c>
      <c r="CP19" s="3" t="s">
        <v>24</v>
      </c>
      <c r="CQ19" s="3" t="s">
        <v>24</v>
      </c>
      <c r="CR19" s="3" t="s">
        <v>24</v>
      </c>
      <c r="CS19" s="3" t="s">
        <v>24</v>
      </c>
      <c r="CT19" s="3" t="s">
        <v>24</v>
      </c>
      <c r="CU19" s="3" t="s">
        <v>24</v>
      </c>
      <c r="CV19" s="3" t="s">
        <v>24</v>
      </c>
      <c r="CW19" s="3" t="s">
        <v>24</v>
      </c>
      <c r="CX19" s="3" t="s">
        <v>24</v>
      </c>
      <c r="CY19" s="3" t="s">
        <v>24</v>
      </c>
      <c r="CZ19" s="3" t="s">
        <v>24</v>
      </c>
      <c r="DA19" s="3" t="s">
        <v>24</v>
      </c>
      <c r="DB19" s="3" t="s">
        <v>24</v>
      </c>
      <c r="DC19" s="3" t="s">
        <v>24</v>
      </c>
      <c r="DD19" s="3" t="s">
        <v>24</v>
      </c>
      <c r="DE19" s="3" t="s">
        <v>24</v>
      </c>
      <c r="DF19" s="3" t="s">
        <v>24</v>
      </c>
      <c r="DG19" s="3" t="s">
        <v>24</v>
      </c>
      <c r="DH19" s="3" t="s">
        <v>24</v>
      </c>
      <c r="DI19" s="3" t="s">
        <v>24</v>
      </c>
      <c r="DJ19" s="3" t="s">
        <v>24</v>
      </c>
      <c r="DK19" s="3" t="s">
        <v>24</v>
      </c>
      <c r="DL19" s="3" t="s">
        <v>24</v>
      </c>
      <c r="DM19" s="3" t="s">
        <v>49</v>
      </c>
      <c r="DN19" s="3" t="s">
        <v>24</v>
      </c>
      <c r="DO19" s="3" t="s">
        <v>49</v>
      </c>
      <c r="DP19" s="3" t="s">
        <v>24</v>
      </c>
      <c r="DQ19" s="3" t="s">
        <v>49</v>
      </c>
      <c r="DR19" s="3" t="s">
        <v>24</v>
      </c>
      <c r="DS19" s="3" t="s">
        <v>24</v>
      </c>
      <c r="DT19" s="3" t="s">
        <v>24</v>
      </c>
      <c r="DU19" s="3" t="s">
        <v>24</v>
      </c>
      <c r="DV19" s="3" t="s">
        <v>24</v>
      </c>
      <c r="DW19" s="3" t="s">
        <v>24</v>
      </c>
      <c r="DX19" s="3" t="s">
        <v>24</v>
      </c>
      <c r="DY19" s="3" t="s">
        <v>24</v>
      </c>
      <c r="DZ19" s="3" t="s">
        <v>24</v>
      </c>
      <c r="EA19" s="3" t="s">
        <v>24</v>
      </c>
      <c r="EB19" s="3" t="s">
        <v>24</v>
      </c>
      <c r="EC19" s="3" t="s">
        <v>24</v>
      </c>
      <c r="ED19" s="3" t="s">
        <v>49</v>
      </c>
      <c r="EE19" s="3" t="s">
        <v>49</v>
      </c>
      <c r="EF19" s="3" t="s">
        <v>24</v>
      </c>
      <c r="EG19" s="3" t="s">
        <v>49</v>
      </c>
      <c r="EH19" s="3" t="s">
        <v>49</v>
      </c>
      <c r="EI19" s="3" t="s">
        <v>49</v>
      </c>
      <c r="EJ19" s="3" t="s">
        <v>24</v>
      </c>
      <c r="EK19" s="3" t="s">
        <v>24</v>
      </c>
      <c r="EL19" s="3" t="s">
        <v>24</v>
      </c>
      <c r="EM19" s="3" t="s">
        <v>24</v>
      </c>
      <c r="EN19" s="3" t="s">
        <v>24</v>
      </c>
      <c r="EO19" s="3" t="s">
        <v>24</v>
      </c>
      <c r="EP19" s="3" t="s">
        <v>24</v>
      </c>
      <c r="EQ19" s="120"/>
    </row>
    <row r="20" spans="1:147" ht="28.8" x14ac:dyDescent="0.3">
      <c r="A20" s="42" t="s">
        <v>68</v>
      </c>
      <c r="B20" s="25">
        <v>16717</v>
      </c>
      <c r="C20" s="26">
        <v>0.01</v>
      </c>
      <c r="D20" s="24" t="s">
        <v>73</v>
      </c>
      <c r="E20" s="3" t="s">
        <v>49</v>
      </c>
      <c r="F20" s="3" t="s">
        <v>48</v>
      </c>
      <c r="G20" s="3" t="s">
        <v>84</v>
      </c>
      <c r="H20" s="3" t="s">
        <v>55</v>
      </c>
      <c r="I20" s="3" t="s">
        <v>55</v>
      </c>
      <c r="J20" s="3" t="s">
        <v>288</v>
      </c>
      <c r="K20" s="3" t="s">
        <v>88</v>
      </c>
      <c r="L20" s="3" t="s">
        <v>51</v>
      </c>
      <c r="M20" s="3" t="s">
        <v>88</v>
      </c>
      <c r="N20" s="3" t="s">
        <v>124</v>
      </c>
      <c r="O20" s="3" t="s">
        <v>51</v>
      </c>
      <c r="P20" s="3" t="s">
        <v>88</v>
      </c>
      <c r="Q20" s="3" t="s">
        <v>87</v>
      </c>
      <c r="R20" s="3" t="s">
        <v>291</v>
      </c>
      <c r="S20" s="3" t="s">
        <v>88</v>
      </c>
      <c r="T20" s="3" t="s">
        <v>49</v>
      </c>
      <c r="U20" s="3" t="s">
        <v>51</v>
      </c>
      <c r="V20" s="3" t="s">
        <v>85</v>
      </c>
      <c r="W20" s="3" t="s">
        <v>120</v>
      </c>
      <c r="X20" s="3" t="s">
        <v>120</v>
      </c>
      <c r="Y20" s="115" t="s">
        <v>290</v>
      </c>
      <c r="Z20" s="115" t="s">
        <v>88</v>
      </c>
      <c r="AA20" s="115" t="s">
        <v>88</v>
      </c>
      <c r="AB20" s="115" t="s">
        <v>55</v>
      </c>
      <c r="AC20" s="115" t="s">
        <v>124</v>
      </c>
      <c r="AD20" s="115" t="s">
        <v>120</v>
      </c>
      <c r="AE20" s="115" t="s">
        <v>291</v>
      </c>
      <c r="AF20" s="115" t="s">
        <v>48</v>
      </c>
      <c r="AG20" s="115" t="s">
        <v>88</v>
      </c>
      <c r="AH20" s="3" t="s">
        <v>291</v>
      </c>
      <c r="AI20" s="3" t="s">
        <v>49</v>
      </c>
      <c r="AJ20" s="3" t="s">
        <v>52</v>
      </c>
      <c r="AK20" s="3" t="s">
        <v>86</v>
      </c>
      <c r="AL20" s="3" t="s">
        <v>88</v>
      </c>
      <c r="AM20" s="3" t="s">
        <v>124</v>
      </c>
      <c r="AN20" s="3" t="s">
        <v>88</v>
      </c>
      <c r="AO20" s="3" t="s">
        <v>120</v>
      </c>
      <c r="AP20" s="3" t="s">
        <v>88</v>
      </c>
      <c r="AQ20" s="3" t="s">
        <v>88</v>
      </c>
      <c r="AR20" s="3" t="s">
        <v>48</v>
      </c>
      <c r="AS20" s="3" t="s">
        <v>291</v>
      </c>
      <c r="AT20" s="3" t="s">
        <v>87</v>
      </c>
      <c r="AU20" s="3" t="s">
        <v>88</v>
      </c>
      <c r="AV20" s="3" t="s">
        <v>87</v>
      </c>
      <c r="AW20" s="3" t="s">
        <v>55</v>
      </c>
      <c r="AX20" s="3" t="s">
        <v>49</v>
      </c>
      <c r="AY20" s="3" t="s">
        <v>53</v>
      </c>
      <c r="AZ20" s="3" t="s">
        <v>64</v>
      </c>
      <c r="BA20" s="3" t="s">
        <v>87</v>
      </c>
      <c r="BB20" s="3" t="s">
        <v>64</v>
      </c>
      <c r="BC20" s="3" t="s">
        <v>55</v>
      </c>
      <c r="BD20" s="3" t="s">
        <v>122</v>
      </c>
      <c r="BE20" s="3" t="s">
        <v>88</v>
      </c>
      <c r="BF20" s="3">
        <v>10</v>
      </c>
      <c r="BG20" s="3" t="s">
        <v>86</v>
      </c>
      <c r="BH20" s="3" t="s">
        <v>291</v>
      </c>
      <c r="BI20" s="3">
        <v>6.2</v>
      </c>
      <c r="BJ20" s="3" t="s">
        <v>55</v>
      </c>
      <c r="BK20" s="3" t="s">
        <v>120</v>
      </c>
      <c r="BL20" s="3" t="s">
        <v>120</v>
      </c>
      <c r="BM20" s="3">
        <v>8.6</v>
      </c>
      <c r="BN20" s="3" t="s">
        <v>88</v>
      </c>
      <c r="BO20" s="3" t="s">
        <v>55</v>
      </c>
      <c r="BP20" s="3" t="s">
        <v>49</v>
      </c>
      <c r="BQ20" s="3" t="s">
        <v>54</v>
      </c>
      <c r="BR20" s="3">
        <v>24</v>
      </c>
      <c r="BS20" s="3" t="s">
        <v>55</v>
      </c>
      <c r="BT20" s="3">
        <v>5.2</v>
      </c>
      <c r="BU20" s="3" t="s">
        <v>292</v>
      </c>
      <c r="BV20" s="3" t="s">
        <v>124</v>
      </c>
      <c r="BW20" s="3" t="s">
        <v>87</v>
      </c>
      <c r="BX20" s="3" t="s">
        <v>88</v>
      </c>
      <c r="BY20" s="3" t="s">
        <v>292</v>
      </c>
      <c r="BZ20" s="3" t="s">
        <v>120</v>
      </c>
      <c r="CA20" s="3">
        <v>11</v>
      </c>
      <c r="CB20" s="3" t="s">
        <v>88</v>
      </c>
      <c r="CC20" s="3" t="s">
        <v>86</v>
      </c>
      <c r="CD20" s="3" t="s">
        <v>55</v>
      </c>
      <c r="CE20" s="3" t="s">
        <v>49</v>
      </c>
      <c r="CF20" s="3" t="s">
        <v>52</v>
      </c>
      <c r="CG20" s="3" t="s">
        <v>65</v>
      </c>
      <c r="CH20" s="3">
        <v>8.9</v>
      </c>
      <c r="CI20" s="3" t="s">
        <v>65</v>
      </c>
      <c r="CJ20" s="3">
        <v>21</v>
      </c>
      <c r="CK20" s="3" t="s">
        <v>87</v>
      </c>
      <c r="CL20" s="3" t="s">
        <v>120</v>
      </c>
      <c r="CM20" s="3" t="s">
        <v>124</v>
      </c>
      <c r="CN20" s="3">
        <v>5.7</v>
      </c>
      <c r="CO20" s="3" t="s">
        <v>88</v>
      </c>
      <c r="CP20" s="3" t="s">
        <v>124</v>
      </c>
      <c r="CQ20" s="3" t="s">
        <v>88</v>
      </c>
      <c r="CR20" s="9">
        <v>8</v>
      </c>
      <c r="CS20" s="9" t="s">
        <v>55</v>
      </c>
      <c r="CT20" s="9" t="s">
        <v>87</v>
      </c>
      <c r="CU20" s="9" t="s">
        <v>87</v>
      </c>
      <c r="CV20" s="3" t="s">
        <v>49</v>
      </c>
      <c r="CW20" s="3" t="s">
        <v>55</v>
      </c>
      <c r="CX20" s="3" t="s">
        <v>86</v>
      </c>
      <c r="CY20" s="3">
        <v>44</v>
      </c>
      <c r="CZ20" s="3" t="s">
        <v>86</v>
      </c>
      <c r="DA20" s="3" t="s">
        <v>124</v>
      </c>
      <c r="DB20" s="3" t="s">
        <v>292</v>
      </c>
      <c r="DC20" s="3" t="s">
        <v>291</v>
      </c>
      <c r="DD20" s="9">
        <v>8</v>
      </c>
      <c r="DE20" s="9" t="s">
        <v>124</v>
      </c>
      <c r="DF20" s="9" t="s">
        <v>87</v>
      </c>
      <c r="DG20" s="9" t="s">
        <v>120</v>
      </c>
      <c r="DH20" s="9" t="s">
        <v>88</v>
      </c>
      <c r="DI20" s="144">
        <v>12</v>
      </c>
      <c r="DJ20" s="144" t="s">
        <v>88</v>
      </c>
      <c r="DK20" s="3" t="s">
        <v>49</v>
      </c>
      <c r="DL20" s="3" t="s">
        <v>51</v>
      </c>
      <c r="DM20" s="3" t="s">
        <v>64</v>
      </c>
      <c r="DN20" s="3" t="s">
        <v>88</v>
      </c>
      <c r="DO20" s="3" t="s">
        <v>65</v>
      </c>
      <c r="DP20" s="3">
        <v>11</v>
      </c>
      <c r="DQ20" s="3" t="s">
        <v>123</v>
      </c>
      <c r="DR20" s="3" t="s">
        <v>55</v>
      </c>
      <c r="DS20" s="3" t="s">
        <v>86</v>
      </c>
      <c r="DT20" s="3" t="s">
        <v>313</v>
      </c>
      <c r="DU20" s="3" t="s">
        <v>86</v>
      </c>
      <c r="DV20" s="3" t="s">
        <v>55</v>
      </c>
      <c r="DW20" s="3" t="s">
        <v>292</v>
      </c>
      <c r="DX20" s="3" t="s">
        <v>120</v>
      </c>
      <c r="DY20" s="3" t="s">
        <v>88</v>
      </c>
      <c r="DZ20" s="3" t="s">
        <v>120</v>
      </c>
      <c r="EA20" s="3" t="s">
        <v>88</v>
      </c>
      <c r="EB20" s="3" t="s">
        <v>88</v>
      </c>
      <c r="EC20" s="3" t="s">
        <v>49</v>
      </c>
      <c r="ED20" s="3" t="s">
        <v>64</v>
      </c>
      <c r="EE20" s="3">
        <v>29</v>
      </c>
      <c r="EF20" s="3">
        <v>12</v>
      </c>
      <c r="EG20" s="3" t="s">
        <v>64</v>
      </c>
      <c r="EH20" s="3" t="s">
        <v>64</v>
      </c>
      <c r="EI20" s="3" t="s">
        <v>64</v>
      </c>
      <c r="EJ20" s="3">
        <v>12</v>
      </c>
      <c r="EK20" s="3" t="s">
        <v>86</v>
      </c>
      <c r="EL20" s="3" t="s">
        <v>88</v>
      </c>
      <c r="EM20" s="3" t="s">
        <v>88</v>
      </c>
      <c r="EN20" s="3" t="s">
        <v>120</v>
      </c>
      <c r="EO20" s="3" t="s">
        <v>120</v>
      </c>
      <c r="EP20" s="3" t="s">
        <v>291</v>
      </c>
      <c r="EQ20" s="120"/>
    </row>
    <row r="21" spans="1:147" x14ac:dyDescent="0.3">
      <c r="A21" s="201" t="s">
        <v>270</v>
      </c>
      <c r="B21" s="201"/>
      <c r="C21" s="201"/>
      <c r="D21" s="201"/>
      <c r="E21" s="3">
        <v>0.1</v>
      </c>
      <c r="F21" s="3"/>
      <c r="G21" s="3"/>
      <c r="H21" s="3"/>
      <c r="I21" s="9">
        <v>0</v>
      </c>
      <c r="J21" s="9">
        <v>0</v>
      </c>
      <c r="K21" s="9">
        <v>0</v>
      </c>
      <c r="L21" s="9">
        <v>0</v>
      </c>
      <c r="M21" s="9">
        <v>0</v>
      </c>
      <c r="N21" s="9">
        <v>0</v>
      </c>
      <c r="O21" s="9">
        <v>0</v>
      </c>
      <c r="P21" s="9">
        <v>0</v>
      </c>
      <c r="Q21" s="9">
        <v>0</v>
      </c>
      <c r="R21" s="9">
        <v>0</v>
      </c>
      <c r="S21" s="9">
        <v>0</v>
      </c>
      <c r="T21" s="3">
        <v>0.1</v>
      </c>
      <c r="U21" s="3"/>
      <c r="V21" s="3"/>
      <c r="W21" s="3"/>
      <c r="X21" s="9">
        <v>0</v>
      </c>
      <c r="Y21" s="9">
        <v>0</v>
      </c>
      <c r="Z21" s="9">
        <v>0</v>
      </c>
      <c r="AA21" s="9">
        <v>0</v>
      </c>
      <c r="AB21" s="9">
        <v>0</v>
      </c>
      <c r="AC21" s="9">
        <v>0</v>
      </c>
      <c r="AD21" s="9">
        <v>0</v>
      </c>
      <c r="AE21" s="9">
        <v>0</v>
      </c>
      <c r="AF21" s="9">
        <v>0</v>
      </c>
      <c r="AG21" s="9">
        <v>0</v>
      </c>
      <c r="AH21" s="9">
        <v>0</v>
      </c>
      <c r="AI21" s="3">
        <v>0.1</v>
      </c>
      <c r="AJ21" s="3"/>
      <c r="AK21" s="3"/>
      <c r="AL21" s="3"/>
      <c r="AM21" s="9">
        <v>0</v>
      </c>
      <c r="AN21" s="9">
        <v>0</v>
      </c>
      <c r="AO21" s="9">
        <v>0</v>
      </c>
      <c r="AP21" s="9">
        <v>0</v>
      </c>
      <c r="AQ21" s="9">
        <v>0</v>
      </c>
      <c r="AR21" s="9">
        <v>0</v>
      </c>
      <c r="AS21" s="9">
        <v>0</v>
      </c>
      <c r="AT21" s="9">
        <v>0</v>
      </c>
      <c r="AU21" s="9">
        <v>0</v>
      </c>
      <c r="AV21" s="9">
        <v>0</v>
      </c>
      <c r="AW21" s="9">
        <v>0</v>
      </c>
      <c r="AX21" s="3">
        <v>0.1</v>
      </c>
      <c r="AY21" s="3"/>
      <c r="AZ21" s="3"/>
      <c r="BA21" s="3"/>
      <c r="BB21" s="3"/>
      <c r="BC21" s="3"/>
      <c r="BD21" s="3"/>
      <c r="BE21" s="9">
        <v>0</v>
      </c>
      <c r="BF21" s="9">
        <v>0</v>
      </c>
      <c r="BG21" s="9">
        <v>0</v>
      </c>
      <c r="BH21" s="9">
        <v>0</v>
      </c>
      <c r="BI21" s="9">
        <v>0.1</v>
      </c>
      <c r="BJ21" s="9">
        <v>0</v>
      </c>
      <c r="BK21" s="9">
        <v>0</v>
      </c>
      <c r="BL21" s="9">
        <v>0</v>
      </c>
      <c r="BM21" s="9">
        <v>0</v>
      </c>
      <c r="BN21" s="9">
        <v>0</v>
      </c>
      <c r="BO21" s="9">
        <v>0</v>
      </c>
      <c r="BP21" s="3">
        <v>0.1</v>
      </c>
      <c r="BQ21" s="3"/>
      <c r="BR21" s="3"/>
      <c r="BS21" s="3"/>
      <c r="BT21" s="9">
        <v>0</v>
      </c>
      <c r="BU21" s="9">
        <v>0</v>
      </c>
      <c r="BV21" s="9">
        <v>0</v>
      </c>
      <c r="BW21" s="9">
        <v>0</v>
      </c>
      <c r="BX21" s="9">
        <v>0</v>
      </c>
      <c r="BY21" s="9">
        <v>0</v>
      </c>
      <c r="BZ21" s="9">
        <v>0</v>
      </c>
      <c r="CA21" s="9">
        <v>0</v>
      </c>
      <c r="CB21" s="9">
        <v>0</v>
      </c>
      <c r="CC21" s="9">
        <v>0</v>
      </c>
      <c r="CD21" s="9">
        <v>0</v>
      </c>
      <c r="CE21" s="3">
        <v>0.1</v>
      </c>
      <c r="CF21" s="9">
        <v>0</v>
      </c>
      <c r="CG21" s="3"/>
      <c r="CH21" s="3"/>
      <c r="CI21" s="3"/>
      <c r="CJ21" s="3"/>
      <c r="CK21" s="9">
        <v>0</v>
      </c>
      <c r="CL21" s="9">
        <v>0</v>
      </c>
      <c r="CM21" s="9">
        <v>0</v>
      </c>
      <c r="CN21" s="9">
        <v>0</v>
      </c>
      <c r="CO21" s="9">
        <v>0</v>
      </c>
      <c r="CP21" s="9">
        <v>0</v>
      </c>
      <c r="CQ21" s="9">
        <v>0</v>
      </c>
      <c r="CR21" s="9">
        <v>0</v>
      </c>
      <c r="CS21" s="9">
        <v>0</v>
      </c>
      <c r="CT21" s="9">
        <v>0</v>
      </c>
      <c r="CU21" s="9">
        <v>0</v>
      </c>
      <c r="CV21" s="3">
        <v>0.1</v>
      </c>
      <c r="CW21" s="3"/>
      <c r="CX21" s="3"/>
      <c r="CY21" s="3"/>
      <c r="CZ21" s="9">
        <v>0</v>
      </c>
      <c r="DA21" s="9">
        <v>0</v>
      </c>
      <c r="DB21" s="9">
        <v>0</v>
      </c>
      <c r="DC21" s="9">
        <v>0</v>
      </c>
      <c r="DD21" s="9">
        <v>0</v>
      </c>
      <c r="DE21" s="9">
        <v>0</v>
      </c>
      <c r="DF21" s="9">
        <v>0</v>
      </c>
      <c r="DG21" s="9">
        <v>0</v>
      </c>
      <c r="DH21" s="9">
        <v>0</v>
      </c>
      <c r="DI21" s="9">
        <v>0</v>
      </c>
      <c r="DJ21" s="9">
        <v>0</v>
      </c>
      <c r="DK21" s="3">
        <v>0.1</v>
      </c>
      <c r="DL21" s="3"/>
      <c r="DM21" s="3"/>
      <c r="DN21" s="3"/>
      <c r="DO21" s="3"/>
      <c r="DP21" s="3"/>
      <c r="DQ21" s="3"/>
      <c r="DR21" s="9">
        <v>0</v>
      </c>
      <c r="DS21" s="9">
        <v>0</v>
      </c>
      <c r="DT21" s="9">
        <v>0</v>
      </c>
      <c r="DU21" s="9">
        <v>0</v>
      </c>
      <c r="DV21" s="9">
        <v>0</v>
      </c>
      <c r="DW21" s="9">
        <v>0</v>
      </c>
      <c r="DX21" s="9">
        <v>0</v>
      </c>
      <c r="DY21" s="9">
        <v>0</v>
      </c>
      <c r="DZ21" s="9">
        <v>0</v>
      </c>
      <c r="EA21" s="9">
        <v>0</v>
      </c>
      <c r="EB21" s="9"/>
      <c r="EC21" s="3"/>
      <c r="ED21" s="3"/>
      <c r="EE21" s="3"/>
      <c r="EF21" s="3"/>
      <c r="EG21" s="3"/>
      <c r="EH21" s="3"/>
      <c r="EI21" s="3"/>
      <c r="EJ21" s="3"/>
      <c r="EK21" s="9">
        <v>0</v>
      </c>
      <c r="EL21" s="9">
        <v>0</v>
      </c>
      <c r="EM21" s="9">
        <v>0</v>
      </c>
      <c r="EN21" s="9">
        <v>0</v>
      </c>
      <c r="EO21" s="9">
        <v>0</v>
      </c>
      <c r="EP21" s="9">
        <v>0</v>
      </c>
      <c r="EQ21" s="120"/>
    </row>
    <row r="22" spans="1:147" x14ac:dyDescent="0.3">
      <c r="A22" s="50" t="s">
        <v>10</v>
      </c>
      <c r="B22" s="50"/>
      <c r="C22" s="50"/>
      <c r="D22" s="50"/>
    </row>
    <row r="23" spans="1:147" x14ac:dyDescent="0.3">
      <c r="A23" s="44" t="s">
        <v>67</v>
      </c>
      <c r="B23" s="44"/>
      <c r="C23" s="44"/>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4"/>
      <c r="AG23" s="44"/>
      <c r="AH23" s="44"/>
      <c r="AI23" s="44"/>
      <c r="AJ23" s="44"/>
      <c r="AK23" s="44"/>
      <c r="AL23" s="44"/>
      <c r="AM23" s="44"/>
      <c r="AN23" s="44"/>
      <c r="AO23" s="44"/>
      <c r="AP23" s="44"/>
      <c r="AQ23" s="44"/>
      <c r="AR23" s="44"/>
      <c r="AS23" s="44"/>
      <c r="AT23" s="44"/>
      <c r="AU23" s="44"/>
      <c r="AV23" s="44"/>
      <c r="AW23" s="44"/>
      <c r="AX23" s="44"/>
      <c r="AY23" s="44"/>
      <c r="AZ23" s="44"/>
      <c r="BA23" s="44"/>
      <c r="BB23" s="44"/>
      <c r="BC23" s="44"/>
      <c r="BD23" s="44"/>
      <c r="BE23" s="44"/>
      <c r="BF23" s="44"/>
      <c r="BG23" s="44"/>
      <c r="BH23" s="44"/>
      <c r="BI23" s="44"/>
      <c r="BJ23" s="44"/>
      <c r="BK23" s="44"/>
      <c r="BL23" s="44"/>
      <c r="BM23" s="44"/>
      <c r="BN23" s="44"/>
      <c r="BO23" s="44"/>
      <c r="BP23" s="44"/>
      <c r="BQ23" s="44"/>
      <c r="BR23" s="44"/>
      <c r="BS23" s="43"/>
      <c r="BT23" s="43"/>
      <c r="BU23" s="43"/>
      <c r="BV23" s="43"/>
      <c r="BW23" s="43"/>
      <c r="BX23" s="43"/>
      <c r="BY23" s="43"/>
      <c r="BZ23" s="43"/>
      <c r="CA23" s="43"/>
      <c r="CB23" s="43"/>
      <c r="CC23" s="43"/>
      <c r="CD23" s="43"/>
    </row>
    <row r="24" spans="1:147" ht="13.95" customHeight="1" x14ac:dyDescent="0.3">
      <c r="A24" s="200" t="s">
        <v>99</v>
      </c>
      <c r="B24" s="200"/>
      <c r="C24" s="200"/>
      <c r="D24" s="200"/>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4"/>
      <c r="AG24" s="44"/>
      <c r="AH24" s="44"/>
      <c r="AI24" s="44"/>
      <c r="AJ24" s="44"/>
      <c r="AK24" s="44"/>
      <c r="AL24" s="44"/>
      <c r="AM24" s="44"/>
      <c r="AN24" s="44"/>
      <c r="AO24" s="44"/>
      <c r="AP24" s="44"/>
      <c r="AQ24" s="44"/>
      <c r="AR24" s="44"/>
      <c r="AS24" s="44"/>
      <c r="AT24" s="44"/>
      <c r="AU24" s="44"/>
      <c r="AV24" s="44"/>
      <c r="AW24" s="44"/>
      <c r="AX24" s="44"/>
      <c r="AY24" s="44"/>
      <c r="AZ24" s="44"/>
      <c r="BA24" s="44"/>
      <c r="BB24" s="44"/>
      <c r="BC24" s="44"/>
      <c r="BD24" s="44"/>
      <c r="BE24" s="44"/>
      <c r="BF24" s="44"/>
      <c r="BG24" s="44"/>
      <c r="BH24" s="44"/>
      <c r="BI24" s="44"/>
      <c r="BJ24" s="44"/>
      <c r="BK24" s="44"/>
      <c r="BL24" s="44"/>
      <c r="BM24" s="44"/>
      <c r="BN24" s="44"/>
      <c r="BO24" s="44"/>
      <c r="BP24" s="44"/>
      <c r="BQ24" s="44"/>
      <c r="BR24" s="44"/>
      <c r="BS24" s="43"/>
      <c r="BT24" s="43"/>
      <c r="BU24" s="43"/>
      <c r="BV24" s="43"/>
      <c r="BW24" s="43"/>
      <c r="BX24" s="43"/>
      <c r="BY24" s="43"/>
      <c r="BZ24" s="43"/>
      <c r="CA24" s="43"/>
      <c r="CB24" s="43"/>
      <c r="CC24" s="43"/>
      <c r="CD24" s="43"/>
    </row>
    <row r="25" spans="1:147" ht="25.95" customHeight="1" x14ac:dyDescent="0.3">
      <c r="A25" s="200" t="s">
        <v>66</v>
      </c>
      <c r="B25" s="200"/>
      <c r="C25" s="200"/>
      <c r="D25" s="200"/>
      <c r="E25" s="44"/>
      <c r="F25" s="44"/>
      <c r="G25" s="44"/>
      <c r="H25" s="44"/>
      <c r="I25" s="44"/>
      <c r="J25" s="44"/>
      <c r="K25" s="44"/>
      <c r="L25" s="44"/>
      <c r="M25" s="44"/>
      <c r="N25" s="44"/>
      <c r="O25" s="44"/>
      <c r="P25" s="44"/>
      <c r="Q25" s="44"/>
      <c r="R25" s="44"/>
      <c r="S25" s="44"/>
      <c r="T25" s="44"/>
      <c r="U25" s="44"/>
      <c r="V25" s="44"/>
      <c r="W25" s="44"/>
      <c r="X25" s="44"/>
      <c r="Y25" s="44"/>
      <c r="Z25" s="44"/>
      <c r="AA25" s="44"/>
      <c r="AB25" s="44"/>
      <c r="AC25" s="44"/>
      <c r="AD25" s="44"/>
      <c r="AE25" s="44"/>
      <c r="AF25" s="44"/>
      <c r="AG25" s="44"/>
      <c r="AH25" s="44"/>
      <c r="AI25" s="44"/>
      <c r="AJ25" s="44"/>
      <c r="AK25" s="44"/>
      <c r="AL25" s="44"/>
      <c r="AM25" s="44"/>
      <c r="AN25" s="44"/>
      <c r="AO25" s="44"/>
      <c r="AP25" s="44"/>
      <c r="AQ25" s="44"/>
      <c r="AR25" s="44"/>
      <c r="AS25" s="44"/>
      <c r="AT25" s="44"/>
      <c r="AU25" s="44"/>
      <c r="AV25" s="44"/>
      <c r="AW25" s="44"/>
      <c r="AX25" s="44"/>
      <c r="AY25" s="44"/>
      <c r="AZ25" s="44"/>
      <c r="BA25" s="44"/>
      <c r="BB25" s="44"/>
      <c r="BC25" s="44"/>
      <c r="BD25" s="44"/>
      <c r="BE25" s="44"/>
      <c r="BF25" s="44"/>
      <c r="BG25" s="44"/>
      <c r="BH25" s="44"/>
      <c r="BI25" s="44"/>
      <c r="BJ25" s="44"/>
      <c r="BK25" s="44"/>
      <c r="BL25" s="44"/>
      <c r="BM25" s="44"/>
      <c r="BN25" s="44"/>
      <c r="BO25" s="44"/>
      <c r="BP25" s="44"/>
      <c r="BQ25" s="44"/>
      <c r="BR25" s="44"/>
      <c r="BS25" s="43"/>
      <c r="BT25" s="43"/>
      <c r="BU25" s="43"/>
      <c r="BV25" s="43"/>
      <c r="BW25" s="43"/>
      <c r="BX25" s="43"/>
      <c r="BY25" s="43"/>
      <c r="BZ25" s="43"/>
      <c r="CA25" s="43"/>
      <c r="CB25" s="43"/>
      <c r="CC25" s="43"/>
      <c r="CD25" s="43"/>
    </row>
    <row r="26" spans="1:147" x14ac:dyDescent="0.3">
      <c r="A26" s="44" t="s">
        <v>132</v>
      </c>
      <c r="B26" s="44"/>
      <c r="C26" s="44"/>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4"/>
      <c r="AG26" s="44"/>
      <c r="AH26" s="44"/>
      <c r="AI26" s="44"/>
      <c r="AJ26" s="44"/>
      <c r="AK26" s="44"/>
      <c r="AL26" s="44"/>
      <c r="AM26" s="44"/>
      <c r="AN26" s="44"/>
      <c r="AO26" s="44"/>
      <c r="AP26" s="44"/>
      <c r="AQ26" s="44"/>
      <c r="AR26" s="44"/>
      <c r="AS26" s="44"/>
      <c r="AT26" s="44"/>
      <c r="AU26" s="44"/>
      <c r="AV26" s="44"/>
      <c r="AW26" s="44"/>
      <c r="AX26" s="44"/>
      <c r="AY26" s="44"/>
      <c r="AZ26" s="44"/>
      <c r="BA26" s="44"/>
      <c r="BB26" s="44"/>
      <c r="BC26" s="44"/>
      <c r="BD26" s="44"/>
      <c r="BE26" s="44"/>
      <c r="BF26" s="44"/>
      <c r="BG26" s="44"/>
      <c r="BH26" s="44"/>
      <c r="BI26" s="44"/>
      <c r="BJ26" s="44"/>
      <c r="BK26" s="44"/>
      <c r="BL26" s="44"/>
      <c r="BM26" s="44"/>
      <c r="BN26" s="44"/>
      <c r="BO26" s="44"/>
      <c r="BP26" s="44"/>
      <c r="BQ26" s="44"/>
      <c r="BR26" s="44"/>
      <c r="BS26" s="43"/>
      <c r="BT26" s="43"/>
      <c r="BU26" s="43"/>
      <c r="BV26" s="43"/>
      <c r="BW26" s="43"/>
      <c r="BX26" s="43"/>
      <c r="BY26" s="43"/>
      <c r="BZ26" s="43"/>
      <c r="CA26" s="43"/>
      <c r="CB26" s="43"/>
      <c r="CC26" s="43"/>
      <c r="CD26" s="43"/>
    </row>
    <row r="27" spans="1:147" x14ac:dyDescent="0.3">
      <c r="A27" s="45" t="s">
        <v>50</v>
      </c>
      <c r="B27" s="44"/>
      <c r="C27" s="44"/>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4"/>
      <c r="AG27" s="44"/>
      <c r="AH27" s="44"/>
      <c r="AI27" s="44"/>
      <c r="AJ27" s="44"/>
      <c r="AK27" s="44"/>
      <c r="AL27" s="44"/>
      <c r="AM27" s="44"/>
      <c r="AN27" s="44"/>
      <c r="AO27" s="44"/>
      <c r="AP27" s="44"/>
      <c r="AQ27" s="44"/>
      <c r="AR27" s="44"/>
      <c r="AS27" s="44"/>
      <c r="AT27" s="44"/>
      <c r="AU27" s="44"/>
      <c r="AV27" s="44"/>
      <c r="AW27" s="44"/>
      <c r="AX27" s="44"/>
      <c r="AY27" s="44"/>
      <c r="AZ27" s="44"/>
      <c r="BA27" s="44"/>
      <c r="BB27" s="44"/>
      <c r="BC27" s="44"/>
      <c r="BD27" s="44"/>
      <c r="BE27" s="44"/>
      <c r="BF27" s="44"/>
      <c r="BG27" s="44"/>
      <c r="BH27" s="44"/>
      <c r="BI27" s="44"/>
      <c r="BJ27" s="44"/>
      <c r="BK27" s="44"/>
      <c r="BL27" s="44"/>
      <c r="BM27" s="44"/>
      <c r="BN27" s="44"/>
      <c r="BO27" s="44"/>
      <c r="BP27" s="44"/>
      <c r="BQ27" s="44"/>
      <c r="BR27" s="44"/>
      <c r="BS27" s="43"/>
      <c r="BT27" s="43"/>
      <c r="BU27" s="43"/>
      <c r="BV27" s="43"/>
      <c r="BW27" s="43"/>
      <c r="BX27" s="43"/>
      <c r="BY27" s="43"/>
      <c r="BZ27" s="43"/>
      <c r="CA27" s="43"/>
      <c r="CB27" s="43"/>
      <c r="CC27" s="43"/>
      <c r="CD27" s="43"/>
    </row>
    <row r="28" spans="1:147" ht="23.4" customHeight="1" x14ac:dyDescent="0.3">
      <c r="A28" s="200" t="s">
        <v>28</v>
      </c>
      <c r="B28" s="200"/>
      <c r="C28" s="200"/>
      <c r="D28" s="200"/>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c r="AO28" s="44"/>
      <c r="AP28" s="44"/>
      <c r="AQ28" s="44"/>
      <c r="AR28" s="44"/>
      <c r="AS28" s="44"/>
      <c r="AT28" s="44"/>
      <c r="AU28" s="44"/>
      <c r="AV28" s="44"/>
      <c r="AW28" s="44"/>
      <c r="AX28" s="44"/>
      <c r="AY28" s="44"/>
      <c r="AZ28" s="44"/>
      <c r="BA28" s="44"/>
      <c r="BB28" s="44"/>
      <c r="BC28" s="44"/>
      <c r="BD28" s="44"/>
      <c r="BE28" s="44"/>
      <c r="BF28" s="44"/>
      <c r="BG28" s="44"/>
      <c r="BH28" s="44"/>
      <c r="BI28" s="44"/>
      <c r="BJ28" s="44"/>
      <c r="BK28" s="44"/>
      <c r="BL28" s="44"/>
      <c r="BM28" s="44"/>
      <c r="BN28" s="44"/>
      <c r="BO28" s="44"/>
      <c r="BP28" s="44"/>
      <c r="BQ28" s="44"/>
      <c r="BR28" s="44"/>
      <c r="BS28" s="43"/>
      <c r="BT28" s="43"/>
      <c r="BU28" s="43"/>
      <c r="BV28" s="43"/>
      <c r="BW28" s="43"/>
      <c r="BX28" s="43"/>
      <c r="BY28" s="43"/>
      <c r="BZ28" s="43"/>
      <c r="CA28" s="43"/>
      <c r="CB28" s="43"/>
      <c r="CC28" s="43"/>
      <c r="CD28" s="43"/>
    </row>
    <row r="29" spans="1:147" ht="15" customHeight="1" x14ac:dyDescent="0.3">
      <c r="A29" s="200" t="s">
        <v>430</v>
      </c>
      <c r="B29" s="200"/>
      <c r="C29" s="200"/>
      <c r="D29" s="200"/>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c r="BG29" s="44"/>
      <c r="BH29" s="44"/>
      <c r="BI29" s="44"/>
      <c r="BJ29" s="44"/>
      <c r="BK29" s="44"/>
      <c r="BL29" s="44"/>
      <c r="BM29" s="44"/>
      <c r="BN29" s="44"/>
      <c r="BO29" s="44"/>
      <c r="BP29" s="44"/>
      <c r="BQ29" s="44"/>
      <c r="BR29" s="44"/>
      <c r="BS29" s="43"/>
      <c r="BT29" s="43"/>
      <c r="BU29" s="43"/>
      <c r="BV29" s="43"/>
      <c r="BW29" s="43"/>
      <c r="BX29" s="43"/>
      <c r="BY29" s="43"/>
      <c r="BZ29" s="43"/>
      <c r="CA29" s="43"/>
      <c r="CB29" s="43"/>
      <c r="CC29" s="43"/>
      <c r="CD29" s="43"/>
    </row>
    <row r="30" spans="1:147" x14ac:dyDescent="0.3">
      <c r="A30" s="45" t="s">
        <v>26</v>
      </c>
      <c r="B30" s="44"/>
      <c r="C30" s="44"/>
      <c r="D30" s="44"/>
      <c r="E30" s="44"/>
      <c r="F30" s="44"/>
      <c r="G30" s="44"/>
      <c r="H30" s="44"/>
      <c r="I30" s="44"/>
      <c r="J30" s="44"/>
      <c r="K30" s="44"/>
      <c r="L30" s="44"/>
      <c r="M30" s="44"/>
      <c r="N30" s="44"/>
      <c r="O30" s="44"/>
      <c r="P30" s="44"/>
      <c r="Q30" s="44"/>
      <c r="R30" s="44"/>
      <c r="S30" s="44"/>
      <c r="T30" s="44"/>
      <c r="U30" s="44"/>
      <c r="V30" s="44"/>
      <c r="W30" s="44"/>
      <c r="X30" s="44"/>
      <c r="Y30" s="44"/>
      <c r="Z30" s="44"/>
      <c r="AA30" s="44"/>
      <c r="AB30" s="44"/>
      <c r="AC30" s="44"/>
      <c r="AD30" s="44"/>
      <c r="AE30" s="44"/>
      <c r="AF30" s="44"/>
      <c r="AG30" s="44"/>
      <c r="AH30" s="44"/>
      <c r="AI30" s="44"/>
      <c r="AJ30" s="44"/>
      <c r="AK30" s="44"/>
      <c r="AL30" s="44"/>
      <c r="AM30" s="44"/>
      <c r="AN30" s="44"/>
      <c r="AO30" s="44"/>
      <c r="AP30" s="44"/>
      <c r="AQ30" s="44"/>
      <c r="AR30" s="44"/>
      <c r="AS30" s="44"/>
      <c r="AT30" s="44"/>
      <c r="AU30" s="44"/>
      <c r="AV30" s="44"/>
      <c r="AW30" s="44"/>
      <c r="AX30" s="44"/>
      <c r="AY30" s="44"/>
      <c r="AZ30" s="44"/>
      <c r="BA30" s="44"/>
      <c r="BB30" s="44"/>
      <c r="BC30" s="44"/>
      <c r="BD30" s="44"/>
      <c r="BE30" s="44"/>
      <c r="BF30" s="44"/>
      <c r="BG30" s="44"/>
      <c r="BH30" s="44"/>
      <c r="BI30" s="44"/>
      <c r="BJ30" s="44"/>
      <c r="BK30" s="44"/>
      <c r="BL30" s="44"/>
      <c r="BM30" s="44"/>
      <c r="BN30" s="44"/>
      <c r="BO30" s="44"/>
      <c r="BP30" s="44"/>
      <c r="BQ30" s="44"/>
      <c r="BR30" s="44"/>
      <c r="BS30" s="43"/>
      <c r="BT30" s="43"/>
      <c r="BU30" s="43"/>
      <c r="BV30" s="43"/>
      <c r="BW30" s="43"/>
      <c r="BX30" s="43"/>
      <c r="BY30" s="43"/>
      <c r="BZ30" s="43"/>
      <c r="CA30" s="43"/>
      <c r="CB30" s="43"/>
      <c r="CC30" s="43"/>
      <c r="CD30" s="43"/>
    </row>
    <row r="31" spans="1:147" x14ac:dyDescent="0.3">
      <c r="A31" s="203" t="s">
        <v>93</v>
      </c>
      <c r="B31" s="203"/>
      <c r="C31" s="203"/>
      <c r="D31" s="203"/>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4"/>
      <c r="AJ31" s="44"/>
      <c r="AK31" s="44"/>
      <c r="AL31" s="44"/>
      <c r="AM31" s="44"/>
      <c r="AN31" s="44"/>
      <c r="AO31" s="44"/>
      <c r="AP31" s="44"/>
      <c r="AQ31" s="44"/>
      <c r="AR31" s="44"/>
      <c r="AS31" s="44"/>
      <c r="AT31" s="44"/>
      <c r="AU31" s="44"/>
      <c r="AV31" s="44"/>
      <c r="AW31" s="44"/>
      <c r="AX31" s="44"/>
      <c r="AY31" s="44"/>
      <c r="AZ31" s="44"/>
      <c r="BA31" s="44"/>
      <c r="BB31" s="44"/>
      <c r="BC31" s="44"/>
      <c r="BD31" s="44"/>
      <c r="BE31" s="44"/>
      <c r="BF31" s="44"/>
      <c r="BG31" s="44"/>
      <c r="BH31" s="44"/>
      <c r="BI31" s="44"/>
      <c r="BJ31" s="44"/>
      <c r="BK31" s="44"/>
      <c r="BL31" s="44"/>
      <c r="BM31" s="44"/>
      <c r="BN31" s="44"/>
      <c r="BO31" s="44"/>
      <c r="BP31" s="44"/>
      <c r="BQ31" s="44"/>
      <c r="BR31" s="44"/>
      <c r="BS31" s="43"/>
      <c r="BT31" s="43"/>
      <c r="BU31" s="43"/>
      <c r="BV31" s="43"/>
      <c r="BW31" s="43"/>
      <c r="BX31" s="43"/>
      <c r="BY31" s="43"/>
      <c r="BZ31" s="43"/>
      <c r="CA31" s="43"/>
      <c r="CB31" s="43"/>
      <c r="CC31" s="43"/>
      <c r="CD31" s="43"/>
    </row>
    <row r="32" spans="1:147" ht="27" customHeight="1" x14ac:dyDescent="0.3">
      <c r="A32" s="202" t="s">
        <v>94</v>
      </c>
      <c r="B32" s="202"/>
      <c r="C32" s="202"/>
      <c r="D32" s="202"/>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4"/>
      <c r="AJ32" s="44"/>
      <c r="AK32" s="44"/>
      <c r="AL32" s="44"/>
      <c r="AM32" s="44"/>
      <c r="AN32" s="44"/>
      <c r="AO32" s="44"/>
      <c r="AP32" s="44"/>
      <c r="AQ32" s="44"/>
      <c r="AR32" s="44"/>
      <c r="AS32" s="44"/>
      <c r="AT32" s="44"/>
      <c r="AU32" s="44"/>
      <c r="AV32" s="44"/>
      <c r="AW32" s="44"/>
      <c r="AX32" s="44"/>
      <c r="AY32" s="44"/>
      <c r="AZ32" s="44"/>
      <c r="BA32" s="44"/>
      <c r="BB32" s="44"/>
      <c r="BC32" s="44"/>
      <c r="BD32" s="44"/>
      <c r="BE32" s="44"/>
      <c r="BF32" s="44"/>
      <c r="BG32" s="44"/>
      <c r="BH32" s="44"/>
      <c r="BI32" s="44"/>
      <c r="BJ32" s="44"/>
      <c r="BK32" s="44"/>
      <c r="BL32" s="44"/>
      <c r="BM32" s="44"/>
      <c r="BN32" s="44"/>
      <c r="BO32" s="44"/>
      <c r="BP32" s="44"/>
      <c r="BQ32" s="44"/>
      <c r="BR32" s="44"/>
      <c r="BS32" s="43"/>
      <c r="BT32" s="43"/>
      <c r="BU32" s="43"/>
      <c r="BV32" s="43"/>
      <c r="BW32" s="43"/>
      <c r="BX32" s="43"/>
      <c r="BY32" s="43"/>
      <c r="BZ32" s="43"/>
      <c r="CA32" s="43"/>
      <c r="CB32" s="43"/>
      <c r="CC32" s="43"/>
      <c r="CD32" s="43"/>
    </row>
    <row r="33" spans="1:82" ht="12.6" customHeight="1" x14ac:dyDescent="0.3">
      <c r="A33" s="204" t="s">
        <v>95</v>
      </c>
      <c r="B33" s="204"/>
      <c r="C33" s="204"/>
      <c r="D33" s="204"/>
      <c r="E33" s="46"/>
      <c r="F33" s="46"/>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4"/>
      <c r="AJ33" s="44"/>
      <c r="AK33" s="44"/>
      <c r="AL33" s="44"/>
      <c r="AM33" s="44"/>
      <c r="AN33" s="44"/>
      <c r="AO33" s="44"/>
      <c r="AP33" s="44"/>
      <c r="AQ33" s="44"/>
      <c r="AR33" s="44"/>
      <c r="AS33" s="44"/>
      <c r="AT33" s="44"/>
      <c r="AU33" s="44"/>
      <c r="AV33" s="44"/>
      <c r="AW33" s="44"/>
      <c r="AX33" s="44"/>
      <c r="AY33" s="44"/>
      <c r="AZ33" s="44"/>
      <c r="BA33" s="44"/>
      <c r="BB33" s="44"/>
      <c r="BC33" s="44"/>
      <c r="BD33" s="44"/>
      <c r="BE33" s="44"/>
      <c r="BF33" s="44"/>
      <c r="BG33" s="44"/>
      <c r="BH33" s="44"/>
      <c r="BI33" s="44"/>
      <c r="BJ33" s="44"/>
      <c r="BK33" s="44"/>
      <c r="BL33" s="44"/>
      <c r="BM33" s="44"/>
      <c r="BN33" s="44"/>
      <c r="BO33" s="44"/>
      <c r="BP33" s="44"/>
      <c r="BQ33" s="44"/>
      <c r="BR33" s="44"/>
      <c r="BS33" s="43"/>
      <c r="BT33" s="43"/>
      <c r="BU33" s="43"/>
      <c r="BV33" s="43"/>
      <c r="BW33" s="43"/>
      <c r="BX33" s="43"/>
      <c r="BY33" s="43"/>
      <c r="BZ33" s="43"/>
      <c r="CA33" s="43"/>
      <c r="CB33" s="43"/>
      <c r="CC33" s="43"/>
      <c r="CD33" s="43"/>
    </row>
    <row r="34" spans="1:82" ht="51.6" customHeight="1" x14ac:dyDescent="0.3">
      <c r="A34" s="199" t="s">
        <v>92</v>
      </c>
      <c r="B34" s="199"/>
      <c r="C34" s="199"/>
      <c r="D34" s="199"/>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c r="BL34" s="44"/>
      <c r="BM34" s="44"/>
      <c r="BN34" s="44"/>
      <c r="BO34" s="44"/>
      <c r="BP34" s="44"/>
      <c r="BQ34" s="44"/>
      <c r="BR34" s="44"/>
      <c r="BS34" s="43"/>
      <c r="BT34" s="43"/>
      <c r="BU34" s="43"/>
      <c r="BV34" s="43"/>
      <c r="BW34" s="43"/>
      <c r="BX34" s="43"/>
      <c r="BY34" s="43"/>
      <c r="BZ34" s="43"/>
      <c r="CA34" s="43"/>
      <c r="CB34" s="43"/>
      <c r="CC34" s="43"/>
      <c r="CD34" s="43"/>
    </row>
    <row r="35" spans="1:82" ht="37.200000000000003" customHeight="1" x14ac:dyDescent="0.3">
      <c r="A35" s="199" t="s">
        <v>103</v>
      </c>
      <c r="B35" s="199"/>
      <c r="C35" s="199"/>
      <c r="D35" s="199"/>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44"/>
      <c r="AX35" s="44"/>
      <c r="AY35" s="44"/>
      <c r="AZ35" s="44"/>
      <c r="BA35" s="44"/>
      <c r="BB35" s="44"/>
      <c r="BC35" s="44"/>
      <c r="BD35" s="44"/>
      <c r="BE35" s="44"/>
      <c r="BF35" s="44"/>
      <c r="BG35" s="44"/>
      <c r="BH35" s="44"/>
      <c r="BI35" s="44"/>
      <c r="BJ35" s="44"/>
      <c r="BK35" s="44"/>
      <c r="BL35" s="44"/>
      <c r="BM35" s="44"/>
      <c r="BN35" s="44"/>
      <c r="BO35" s="44"/>
      <c r="BP35" s="44"/>
      <c r="BQ35" s="44"/>
      <c r="BR35" s="44"/>
      <c r="BS35" s="43"/>
      <c r="BT35" s="43"/>
      <c r="BU35" s="43"/>
      <c r="BV35" s="43"/>
      <c r="BW35" s="43"/>
      <c r="BX35" s="43"/>
      <c r="BY35" s="43"/>
      <c r="BZ35" s="43"/>
      <c r="CA35" s="43"/>
      <c r="CB35" s="43"/>
      <c r="CC35" s="43"/>
      <c r="CD35" s="43"/>
    </row>
    <row r="36" spans="1:82" ht="39.6" customHeight="1" x14ac:dyDescent="0.3">
      <c r="A36" s="199" t="s">
        <v>108</v>
      </c>
      <c r="B36" s="199"/>
      <c r="C36" s="199"/>
      <c r="D36" s="199"/>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c r="BJ36" s="44"/>
      <c r="BK36" s="44"/>
      <c r="BL36" s="44"/>
      <c r="BM36" s="44"/>
      <c r="BN36" s="44"/>
      <c r="BO36" s="44"/>
      <c r="BP36" s="44"/>
      <c r="BQ36" s="44"/>
      <c r="BR36" s="44"/>
      <c r="BS36" s="43"/>
      <c r="BT36" s="43"/>
      <c r="BU36" s="43"/>
      <c r="BV36" s="43"/>
      <c r="BW36" s="43"/>
      <c r="BX36" s="43"/>
      <c r="BY36" s="43"/>
      <c r="BZ36" s="43"/>
      <c r="CA36" s="43"/>
      <c r="CB36" s="43"/>
      <c r="CC36" s="43"/>
      <c r="CD36" s="43"/>
    </row>
    <row r="37" spans="1:82" ht="39.6" customHeight="1" x14ac:dyDescent="0.3">
      <c r="A37" s="199" t="s">
        <v>105</v>
      </c>
      <c r="B37" s="199"/>
      <c r="C37" s="199"/>
      <c r="D37" s="199"/>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4"/>
      <c r="AG37" s="44"/>
      <c r="AH37" s="44"/>
      <c r="AI37" s="44"/>
      <c r="AJ37" s="44"/>
      <c r="AK37" s="44"/>
      <c r="AL37" s="44"/>
      <c r="AM37" s="44"/>
      <c r="AN37" s="44"/>
      <c r="AO37" s="44"/>
      <c r="AP37" s="44"/>
      <c r="AQ37" s="44"/>
      <c r="AR37" s="44"/>
      <c r="AS37" s="44"/>
      <c r="AT37" s="44"/>
      <c r="AU37" s="44"/>
      <c r="AV37" s="44"/>
      <c r="AW37" s="44"/>
      <c r="AX37" s="44"/>
      <c r="AY37" s="44"/>
      <c r="AZ37" s="44"/>
      <c r="BA37" s="44"/>
      <c r="BB37" s="44"/>
      <c r="BC37" s="44"/>
      <c r="BD37" s="44"/>
      <c r="BE37" s="44"/>
      <c r="BF37" s="44"/>
      <c r="BG37" s="44"/>
      <c r="BH37" s="44"/>
      <c r="BI37" s="44"/>
      <c r="BJ37" s="44"/>
      <c r="BK37" s="44"/>
      <c r="BL37" s="44"/>
      <c r="BM37" s="44"/>
      <c r="BN37" s="44"/>
      <c r="BO37" s="44"/>
      <c r="BP37" s="44"/>
      <c r="BQ37" s="44"/>
      <c r="BR37" s="44"/>
      <c r="BS37" s="43"/>
      <c r="BT37" s="43"/>
      <c r="BU37" s="43"/>
      <c r="BV37" s="43"/>
      <c r="BW37" s="43"/>
      <c r="BX37" s="43"/>
      <c r="BY37" s="43"/>
      <c r="BZ37" s="43"/>
      <c r="CA37" s="43"/>
      <c r="CB37" s="43"/>
      <c r="CC37" s="43"/>
      <c r="CD37" s="43"/>
    </row>
    <row r="38" spans="1:82" ht="26.4" customHeight="1" x14ac:dyDescent="0.3">
      <c r="A38" s="199" t="s">
        <v>238</v>
      </c>
      <c r="B38" s="199"/>
      <c r="C38" s="199"/>
      <c r="D38" s="199"/>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c r="BG38" s="44"/>
      <c r="BH38" s="44"/>
      <c r="BI38" s="44"/>
      <c r="BJ38" s="44"/>
      <c r="BK38" s="44"/>
      <c r="BL38" s="44"/>
      <c r="BM38" s="44"/>
      <c r="BN38" s="44"/>
      <c r="BO38" s="44"/>
      <c r="BP38" s="44"/>
      <c r="BQ38" s="44"/>
      <c r="BR38" s="44"/>
      <c r="BS38" s="43"/>
      <c r="BT38" s="43"/>
      <c r="BU38" s="43"/>
      <c r="BV38" s="43"/>
      <c r="BW38" s="43"/>
      <c r="BX38" s="43"/>
      <c r="BY38" s="43"/>
      <c r="BZ38" s="43"/>
      <c r="CA38" s="43"/>
      <c r="CB38" s="43"/>
      <c r="CC38" s="43"/>
      <c r="CD38" s="43"/>
    </row>
    <row r="39" spans="1:82" x14ac:dyDescent="0.3">
      <c r="A39" s="44"/>
      <c r="B39" s="44"/>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c r="BG39" s="44"/>
      <c r="BH39" s="44"/>
      <c r="BI39" s="44"/>
      <c r="BJ39" s="44"/>
      <c r="BK39" s="44"/>
      <c r="BL39" s="44"/>
      <c r="BM39" s="44"/>
      <c r="BN39" s="44"/>
      <c r="BO39" s="44"/>
      <c r="BP39" s="44"/>
      <c r="BQ39" s="44"/>
      <c r="BR39" s="44"/>
      <c r="BS39" s="43"/>
      <c r="BT39" s="43"/>
      <c r="BU39" s="43"/>
      <c r="BV39" s="43"/>
      <c r="BW39" s="43"/>
      <c r="BX39" s="43"/>
      <c r="BY39" s="43"/>
      <c r="BZ39" s="43"/>
      <c r="CA39" s="43"/>
      <c r="CB39" s="43"/>
      <c r="CC39" s="43"/>
      <c r="CD39" s="43"/>
    </row>
  </sheetData>
  <mergeCells count="30">
    <mergeCell ref="E6:S6"/>
    <mergeCell ref="E4:S4"/>
    <mergeCell ref="T4:AH4"/>
    <mergeCell ref="T6:AH6"/>
    <mergeCell ref="AI4:AW4"/>
    <mergeCell ref="AI6:AW6"/>
    <mergeCell ref="EC4:EF4"/>
    <mergeCell ref="AX4:BO4"/>
    <mergeCell ref="AX6:BO6"/>
    <mergeCell ref="BP4:CD4"/>
    <mergeCell ref="BP6:CD6"/>
    <mergeCell ref="CE4:CU4"/>
    <mergeCell ref="A36:D36"/>
    <mergeCell ref="A25:D25"/>
    <mergeCell ref="A21:D21"/>
    <mergeCell ref="A38:D38"/>
    <mergeCell ref="A37:D37"/>
    <mergeCell ref="A24:D24"/>
    <mergeCell ref="A28:D28"/>
    <mergeCell ref="A32:D32"/>
    <mergeCell ref="A31:D31"/>
    <mergeCell ref="A33:D33"/>
    <mergeCell ref="A34:D34"/>
    <mergeCell ref="A35:D35"/>
    <mergeCell ref="A29:D29"/>
    <mergeCell ref="CE6:CU6"/>
    <mergeCell ref="CV4:DJ4"/>
    <mergeCell ref="CV6:DJ6"/>
    <mergeCell ref="DK4:EB4"/>
    <mergeCell ref="DK6:EB6"/>
  </mergeCells>
  <conditionalFormatting sqref="E8:EI21">
    <cfRule type="expression" dxfId="47" priority="37">
      <formula>IF(AND(IF(LEFT(E8,1)="&lt;",RIGHT(E8,LEN(E8)-1),IF(RIGHT(E8,1)="J",LEFT(E8,LEN(E8)-1),E8))/$B8&gt;=1,ISNUMBER(IF(LEFT(E8,1)="&lt;",RIGHT(E8,LEN(E8)-1),IF(RIGHT(E8,1)="J",LEFT(E8,LEN(E8)-1),E8))/2)),TRUE,FALSE)</formula>
    </cfRule>
    <cfRule type="expression" dxfId="46" priority="38">
      <formula>IF(AND(IF(LEFT(E8,1)="&lt;",RIGHT(E8,LEN(E8)-1),IF(RIGHT(E8,1)="J",LEFT(E8,LEN(E8)-1),E8))/$B8&gt;=0.5,ISNUMBER(IF(LEFT(E8,1)="&lt;",RIGHT(E8,LEN(E8)-1),IF(RIGHT(E8,1)="J",LEFT(E8,LEN(E8)-1),E8))/2)),TRUE,FALSE)</formula>
    </cfRule>
    <cfRule type="expression" dxfId="45" priority="39">
      <formula>IFERROR(IF(AND(IF(LEFT(E8,1)="&lt;",RIGHT(E8,LEN(E8)-1),IF(RIGHT(E8,1)="J",LEFT(E8,LEN(E8)-1),E8))/$B8&gt;0,ISNUMBER(IF(LEFT(E8,1)="&lt;",RIGHT(E8,LEN(E8)-1),IF(RIGHT(E8,1)="J",LEFT(E8,LEN(E8)-1),E8))/2)),TRUE,FALSE),IF(E8="ND",TRUE,FALSE))</formula>
    </cfRule>
  </conditionalFormatting>
  <conditionalFormatting sqref="EP8:EQ21">
    <cfRule type="expression" dxfId="44" priority="19">
      <formula>IF(AND(IF(LEFT(EP8,1)="&lt;",RIGHT(EP8,LEN(EP8)-1),IF(RIGHT(EP8,1)="J",LEFT(EP8,LEN(EP8)-1),EP8))/$B8&gt;=1,ISNUMBER(IF(LEFT(EP8,1)="&lt;",RIGHT(EP8,LEN(EP8)-1),IF(RIGHT(EP8,1)="J",LEFT(EP8,LEN(EP8)-1),EP8))/2)),TRUE,FALSE)</formula>
    </cfRule>
    <cfRule type="expression" dxfId="43" priority="20">
      <formula>IF(AND(IF(LEFT(EP8,1)="&lt;",RIGHT(EP8,LEN(EP8)-1),IF(RIGHT(EP8,1)="J",LEFT(EP8,LEN(EP8)-1),EP8))/$B8&gt;=0.5,ISNUMBER(IF(LEFT(EP8,1)="&lt;",RIGHT(EP8,LEN(EP8)-1),IF(RIGHT(EP8,1)="J",LEFT(EP8,LEN(EP8)-1),EP8))/2)),TRUE,FALSE)</formula>
    </cfRule>
    <cfRule type="expression" dxfId="42" priority="21">
      <formula>IFERROR(IF(AND(IF(LEFT(EP8,1)="&lt;",RIGHT(EP8,LEN(EP8)-1),IF(RIGHT(EP8,1)="J",LEFT(EP8,LEN(EP8)-1),EP8))/$B8&gt;0,ISNUMBER(IF(LEFT(EP8,1)="&lt;",RIGHT(EP8,LEN(EP8)-1),IF(RIGHT(EP8,1)="J",LEFT(EP8,LEN(EP8)-1),EP8))/2)),TRUE,FALSE),IF(EP8="ND",TRUE,FALSE))</formula>
    </cfRule>
  </conditionalFormatting>
  <conditionalFormatting sqref="EJ8:EJ21">
    <cfRule type="expression" dxfId="41" priority="16">
      <formula>IF(AND(IF(LEFT(EJ8,1)="&lt;",RIGHT(EJ8,LEN(EJ8)-1),IF(RIGHT(EJ8,1)="J",LEFT(EJ8,LEN(EJ8)-1),EJ8))/$B8&gt;=1,ISNUMBER(IF(LEFT(EJ8,1)="&lt;",RIGHT(EJ8,LEN(EJ8)-1),IF(RIGHT(EJ8,1)="J",LEFT(EJ8,LEN(EJ8)-1),EJ8))/2)),TRUE,FALSE)</formula>
    </cfRule>
    <cfRule type="expression" dxfId="40" priority="17">
      <formula>IF(AND(IF(LEFT(EJ8,1)="&lt;",RIGHT(EJ8,LEN(EJ8)-1),IF(RIGHT(EJ8,1)="J",LEFT(EJ8,LEN(EJ8)-1),EJ8))/$B8&gt;=0.5,ISNUMBER(IF(LEFT(EJ8,1)="&lt;",RIGHT(EJ8,LEN(EJ8)-1),IF(RIGHT(EJ8,1)="J",LEFT(EJ8,LEN(EJ8)-1),EJ8))/2)),TRUE,FALSE)</formula>
    </cfRule>
    <cfRule type="expression" dxfId="39" priority="18">
      <formula>IFERROR(IF(AND(IF(LEFT(EJ8,1)="&lt;",RIGHT(EJ8,LEN(EJ8)-1),IF(RIGHT(EJ8,1)="J",LEFT(EJ8,LEN(EJ8)-1),EJ8))/$B8&gt;0,ISNUMBER(IF(LEFT(EJ8,1)="&lt;",RIGHT(EJ8,LEN(EJ8)-1),IF(RIGHT(EJ8,1)="J",LEFT(EJ8,LEN(EJ8)-1),EJ8))/2)),TRUE,FALSE),IF(EJ8="ND",TRUE,FALSE))</formula>
    </cfRule>
  </conditionalFormatting>
  <conditionalFormatting sqref="EK8:EK21">
    <cfRule type="expression" dxfId="38" priority="13">
      <formula>IF(AND(IF(LEFT(EK8,1)="&lt;",RIGHT(EK8,LEN(EK8)-1),IF(RIGHT(EK8,1)="J",LEFT(EK8,LEN(EK8)-1),EK8))/$B8&gt;=1,ISNUMBER(IF(LEFT(EK8,1)="&lt;",RIGHT(EK8,LEN(EK8)-1),IF(RIGHT(EK8,1)="J",LEFT(EK8,LEN(EK8)-1),EK8))/2)),TRUE,FALSE)</formula>
    </cfRule>
    <cfRule type="expression" dxfId="37" priority="14">
      <formula>IF(AND(IF(LEFT(EK8,1)="&lt;",RIGHT(EK8,LEN(EK8)-1),IF(RIGHT(EK8,1)="J",LEFT(EK8,LEN(EK8)-1),EK8))/$B8&gt;=0.5,ISNUMBER(IF(LEFT(EK8,1)="&lt;",RIGHT(EK8,LEN(EK8)-1),IF(RIGHT(EK8,1)="J",LEFT(EK8,LEN(EK8)-1),EK8))/2)),TRUE,FALSE)</formula>
    </cfRule>
    <cfRule type="expression" dxfId="36" priority="15">
      <formula>IFERROR(IF(AND(IF(LEFT(EK8,1)="&lt;",RIGHT(EK8,LEN(EK8)-1),IF(RIGHT(EK8,1)="J",LEFT(EK8,LEN(EK8)-1),EK8))/$B8&gt;0,ISNUMBER(IF(LEFT(EK8,1)="&lt;",RIGHT(EK8,LEN(EK8)-1),IF(RIGHT(EK8,1)="J",LEFT(EK8,LEN(EK8)-1),EK8))/2)),TRUE,FALSE),IF(EK8="ND",TRUE,FALSE))</formula>
    </cfRule>
  </conditionalFormatting>
  <conditionalFormatting sqref="EL8:EL21">
    <cfRule type="expression" dxfId="35" priority="10">
      <formula>IF(AND(IF(LEFT(EL8,1)="&lt;",RIGHT(EL8,LEN(EL8)-1),IF(RIGHT(EL8,1)="J",LEFT(EL8,LEN(EL8)-1),EL8))/$B8&gt;=1,ISNUMBER(IF(LEFT(EL8,1)="&lt;",RIGHT(EL8,LEN(EL8)-1),IF(RIGHT(EL8,1)="J",LEFT(EL8,LEN(EL8)-1),EL8))/2)),TRUE,FALSE)</formula>
    </cfRule>
    <cfRule type="expression" dxfId="34" priority="11">
      <formula>IF(AND(IF(LEFT(EL8,1)="&lt;",RIGHT(EL8,LEN(EL8)-1),IF(RIGHT(EL8,1)="J",LEFT(EL8,LEN(EL8)-1),EL8))/$B8&gt;=0.5,ISNUMBER(IF(LEFT(EL8,1)="&lt;",RIGHT(EL8,LEN(EL8)-1),IF(RIGHT(EL8,1)="J",LEFT(EL8,LEN(EL8)-1),EL8))/2)),TRUE,FALSE)</formula>
    </cfRule>
    <cfRule type="expression" dxfId="33" priority="12">
      <formula>IFERROR(IF(AND(IF(LEFT(EL8,1)="&lt;",RIGHT(EL8,LEN(EL8)-1),IF(RIGHT(EL8,1)="J",LEFT(EL8,LEN(EL8)-1),EL8))/$B8&gt;0,ISNUMBER(IF(LEFT(EL8,1)="&lt;",RIGHT(EL8,LEN(EL8)-1),IF(RIGHT(EL8,1)="J",LEFT(EL8,LEN(EL8)-1),EL8))/2)),TRUE,FALSE),IF(EL8="ND",TRUE,FALSE))</formula>
    </cfRule>
  </conditionalFormatting>
  <conditionalFormatting sqref="EM8:EM21">
    <cfRule type="expression" dxfId="32" priority="7">
      <formula>IF(AND(IF(LEFT(EM8,1)="&lt;",RIGHT(EM8,LEN(EM8)-1),IF(RIGHT(EM8,1)="J",LEFT(EM8,LEN(EM8)-1),EM8))/$B8&gt;=1,ISNUMBER(IF(LEFT(EM8,1)="&lt;",RIGHT(EM8,LEN(EM8)-1),IF(RIGHT(EM8,1)="J",LEFT(EM8,LEN(EM8)-1),EM8))/2)),TRUE,FALSE)</formula>
    </cfRule>
    <cfRule type="expression" dxfId="31" priority="8">
      <formula>IF(AND(IF(LEFT(EM8,1)="&lt;",RIGHT(EM8,LEN(EM8)-1),IF(RIGHT(EM8,1)="J",LEFT(EM8,LEN(EM8)-1),EM8))/$B8&gt;=0.5,ISNUMBER(IF(LEFT(EM8,1)="&lt;",RIGHT(EM8,LEN(EM8)-1),IF(RIGHT(EM8,1)="J",LEFT(EM8,LEN(EM8)-1),EM8))/2)),TRUE,FALSE)</formula>
    </cfRule>
    <cfRule type="expression" dxfId="30" priority="9">
      <formula>IFERROR(IF(AND(IF(LEFT(EM8,1)="&lt;",RIGHT(EM8,LEN(EM8)-1),IF(RIGHT(EM8,1)="J",LEFT(EM8,LEN(EM8)-1),EM8))/$B8&gt;0,ISNUMBER(IF(LEFT(EM8,1)="&lt;",RIGHT(EM8,LEN(EM8)-1),IF(RIGHT(EM8,1)="J",LEFT(EM8,LEN(EM8)-1),EM8))/2)),TRUE,FALSE),IF(EM8="ND",TRUE,FALSE))</formula>
    </cfRule>
  </conditionalFormatting>
  <conditionalFormatting sqref="EN8:EN21">
    <cfRule type="expression" dxfId="29" priority="4">
      <formula>IF(AND(IF(LEFT(EN8,1)="&lt;",RIGHT(EN8,LEN(EN8)-1),IF(RIGHT(EN8,1)="J",LEFT(EN8,LEN(EN8)-1),EN8))/$B8&gt;=1,ISNUMBER(IF(LEFT(EN8,1)="&lt;",RIGHT(EN8,LEN(EN8)-1),IF(RIGHT(EN8,1)="J",LEFT(EN8,LEN(EN8)-1),EN8))/2)),TRUE,FALSE)</formula>
    </cfRule>
    <cfRule type="expression" dxfId="28" priority="5">
      <formula>IF(AND(IF(LEFT(EN8,1)="&lt;",RIGHT(EN8,LEN(EN8)-1),IF(RIGHT(EN8,1)="J",LEFT(EN8,LEN(EN8)-1),EN8))/$B8&gt;=0.5,ISNUMBER(IF(LEFT(EN8,1)="&lt;",RIGHT(EN8,LEN(EN8)-1),IF(RIGHT(EN8,1)="J",LEFT(EN8,LEN(EN8)-1),EN8))/2)),TRUE,FALSE)</formula>
    </cfRule>
    <cfRule type="expression" dxfId="27" priority="6">
      <formula>IFERROR(IF(AND(IF(LEFT(EN8,1)="&lt;",RIGHT(EN8,LEN(EN8)-1),IF(RIGHT(EN8,1)="J",LEFT(EN8,LEN(EN8)-1),EN8))/$B8&gt;0,ISNUMBER(IF(LEFT(EN8,1)="&lt;",RIGHT(EN8,LEN(EN8)-1),IF(RIGHT(EN8,1)="J",LEFT(EN8,LEN(EN8)-1),EN8))/2)),TRUE,FALSE),IF(EN8="ND",TRUE,FALSE))</formula>
    </cfRule>
  </conditionalFormatting>
  <conditionalFormatting sqref="EO8:EO21">
    <cfRule type="expression" dxfId="26" priority="1">
      <formula>IF(AND(IF(LEFT(EO8,1)="&lt;",RIGHT(EO8,LEN(EO8)-1),IF(RIGHT(EO8,1)="J",LEFT(EO8,LEN(EO8)-1),EO8))/$B8&gt;=1,ISNUMBER(IF(LEFT(EO8,1)="&lt;",RIGHT(EO8,LEN(EO8)-1),IF(RIGHT(EO8,1)="J",LEFT(EO8,LEN(EO8)-1),EO8))/2)),TRUE,FALSE)</formula>
    </cfRule>
    <cfRule type="expression" dxfId="25" priority="2">
      <formula>IF(AND(IF(LEFT(EO8,1)="&lt;",RIGHT(EO8,LEN(EO8)-1),IF(RIGHT(EO8,1)="J",LEFT(EO8,LEN(EO8)-1),EO8))/$B8&gt;=0.5,ISNUMBER(IF(LEFT(EO8,1)="&lt;",RIGHT(EO8,LEN(EO8)-1),IF(RIGHT(EO8,1)="J",LEFT(EO8,LEN(EO8)-1),EO8))/2)),TRUE,FALSE)</formula>
    </cfRule>
    <cfRule type="expression" dxfId="24" priority="3">
      <formula>IFERROR(IF(AND(IF(LEFT(EO8,1)="&lt;",RIGHT(EO8,LEN(EO8)-1),IF(RIGHT(EO8,1)="J",LEFT(EO8,LEN(EO8)-1),EO8))/$B8&gt;0,ISNUMBER(IF(LEFT(EO8,1)="&lt;",RIGHT(EO8,LEN(EO8)-1),IF(RIGHT(EO8,1)="J",LEFT(EO8,LEN(EO8)-1),EO8))/2)),TRUE,FALSE),IF(EO8="ND",TRUE,FALSE))</formula>
    </cfRule>
  </conditionalFormatting>
  <pageMargins left="0.2" right="0.2" top="0.5" bottom="0.5" header="0.3" footer="0.3"/>
  <pageSetup scale="62" fitToWidth="0" orientation="landscape" horizontalDpi="1200" verticalDpi="1200" r:id="rId1"/>
  <colBreaks count="8" manualBreakCount="8">
    <brk id="19" max="36" man="1"/>
    <brk id="34" max="36" man="1"/>
    <brk id="49" max="36" man="1"/>
    <brk id="67" max="36" man="1"/>
    <brk id="82" max="36" man="1"/>
    <brk id="99" max="34" man="1"/>
    <brk id="114" max="36" man="1"/>
    <brk id="132" max="36"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1"/>
  <sheetViews>
    <sheetView topLeftCell="A67" workbookViewId="0">
      <selection activeCell="L10" sqref="L10"/>
    </sheetView>
  </sheetViews>
  <sheetFormatPr defaultRowHeight="14.4" x14ac:dyDescent="0.3"/>
  <cols>
    <col min="1" max="1" width="10.6640625" style="157" customWidth="1"/>
    <col min="3" max="3" width="12.33203125" customWidth="1"/>
    <col min="4" max="4" width="10.88671875" customWidth="1"/>
    <col min="5" max="5" width="11" customWidth="1"/>
    <col min="6" max="10" width="8.109375" customWidth="1"/>
  </cols>
  <sheetData>
    <row r="1" spans="1:10" ht="15.6" x14ac:dyDescent="0.3">
      <c r="A1" s="213" t="s">
        <v>410</v>
      </c>
      <c r="B1" s="213"/>
      <c r="C1" s="213"/>
      <c r="D1" s="213"/>
      <c r="E1" s="213"/>
      <c r="F1" s="213"/>
      <c r="G1" s="213"/>
      <c r="H1" s="213"/>
      <c r="I1" s="213"/>
      <c r="J1" s="213"/>
    </row>
    <row r="2" spans="1:10" ht="15.6" x14ac:dyDescent="0.3">
      <c r="A2" s="213" t="s">
        <v>134</v>
      </c>
      <c r="B2" s="213"/>
      <c r="C2" s="213"/>
      <c r="D2" s="213"/>
      <c r="E2" s="213"/>
      <c r="F2" s="213"/>
      <c r="G2" s="213"/>
      <c r="H2" s="213"/>
      <c r="I2" s="213"/>
      <c r="J2" s="213"/>
    </row>
    <row r="3" spans="1:10" ht="15.6" x14ac:dyDescent="0.3">
      <c r="A3" s="223" t="s">
        <v>135</v>
      </c>
      <c r="B3" s="223"/>
      <c r="C3" s="223"/>
      <c r="D3" s="223"/>
      <c r="E3" s="223"/>
      <c r="F3" s="223"/>
      <c r="G3" s="223"/>
      <c r="H3" s="223"/>
      <c r="I3" s="223"/>
      <c r="J3" s="223"/>
    </row>
    <row r="4" spans="1:10" ht="43.2" x14ac:dyDescent="0.3">
      <c r="A4" s="111" t="s">
        <v>125</v>
      </c>
      <c r="B4" s="228" t="s">
        <v>273</v>
      </c>
      <c r="C4" s="228"/>
      <c r="D4" s="145" t="s">
        <v>126</v>
      </c>
      <c r="E4" s="147" t="s">
        <v>138</v>
      </c>
      <c r="F4" s="148" t="s">
        <v>274</v>
      </c>
      <c r="G4" s="148" t="s">
        <v>275</v>
      </c>
      <c r="H4" s="147" t="s">
        <v>141</v>
      </c>
      <c r="I4" s="147" t="s">
        <v>276</v>
      </c>
      <c r="J4" s="148" t="s">
        <v>277</v>
      </c>
    </row>
    <row r="5" spans="1:10" ht="21" customHeight="1" x14ac:dyDescent="0.3">
      <c r="A5" s="158">
        <v>43836</v>
      </c>
      <c r="B5" s="232" t="s">
        <v>327</v>
      </c>
      <c r="C5" s="232"/>
      <c r="D5" s="159" t="s">
        <v>382</v>
      </c>
      <c r="E5" s="160" t="s">
        <v>148</v>
      </c>
      <c r="F5" s="159">
        <v>0</v>
      </c>
      <c r="G5" s="159">
        <v>0</v>
      </c>
      <c r="H5" s="159">
        <v>0</v>
      </c>
      <c r="I5" s="159">
        <v>20.9</v>
      </c>
      <c r="J5" s="161">
        <v>0</v>
      </c>
    </row>
    <row r="6" spans="1:10" ht="21" customHeight="1" x14ac:dyDescent="0.3">
      <c r="A6" s="139">
        <v>43836</v>
      </c>
      <c r="B6" s="226" t="s">
        <v>383</v>
      </c>
      <c r="C6" s="226"/>
      <c r="D6" s="147" t="s">
        <v>382</v>
      </c>
      <c r="E6" s="145" t="s">
        <v>152</v>
      </c>
      <c r="F6" s="147">
        <v>0</v>
      </c>
      <c r="G6" s="147">
        <v>0</v>
      </c>
      <c r="H6" s="147">
        <v>0</v>
      </c>
      <c r="I6" s="147">
        <v>20.9</v>
      </c>
      <c r="J6" s="70">
        <v>0</v>
      </c>
    </row>
    <row r="7" spans="1:10" ht="21" customHeight="1" x14ac:dyDescent="0.3">
      <c r="A7" s="139">
        <v>43836</v>
      </c>
      <c r="B7" s="226" t="s">
        <v>334</v>
      </c>
      <c r="C7" s="226"/>
      <c r="D7" s="147" t="s">
        <v>382</v>
      </c>
      <c r="E7" s="145" t="s">
        <v>163</v>
      </c>
      <c r="F7" s="147">
        <v>0</v>
      </c>
      <c r="G7" s="147">
        <v>0</v>
      </c>
      <c r="H7" s="147">
        <v>0</v>
      </c>
      <c r="I7" s="147">
        <v>20.9</v>
      </c>
      <c r="J7" s="70">
        <v>0</v>
      </c>
    </row>
    <row r="8" spans="1:10" ht="21" customHeight="1" x14ac:dyDescent="0.3">
      <c r="A8" s="139">
        <v>43837</v>
      </c>
      <c r="B8" s="226" t="s">
        <v>384</v>
      </c>
      <c r="C8" s="226"/>
      <c r="D8" s="147" t="s">
        <v>385</v>
      </c>
      <c r="E8" s="145" t="s">
        <v>148</v>
      </c>
      <c r="F8" s="147">
        <v>0</v>
      </c>
      <c r="G8" s="147">
        <v>0</v>
      </c>
      <c r="H8" s="147">
        <v>0</v>
      </c>
      <c r="I8" s="147">
        <v>20.9</v>
      </c>
      <c r="J8" s="70">
        <v>0</v>
      </c>
    </row>
    <row r="9" spans="1:10" ht="21" customHeight="1" x14ac:dyDescent="0.3">
      <c r="A9" s="139">
        <v>43837</v>
      </c>
      <c r="B9" s="226" t="s">
        <v>362</v>
      </c>
      <c r="C9" s="226"/>
      <c r="D9" s="147" t="s">
        <v>385</v>
      </c>
      <c r="E9" s="145" t="s">
        <v>152</v>
      </c>
      <c r="F9" s="147">
        <v>0</v>
      </c>
      <c r="G9" s="147">
        <v>0</v>
      </c>
      <c r="H9" s="147">
        <v>0</v>
      </c>
      <c r="I9" s="147">
        <v>20.9</v>
      </c>
      <c r="J9" s="70">
        <v>0</v>
      </c>
    </row>
    <row r="10" spans="1:10" ht="21" customHeight="1" x14ac:dyDescent="0.3">
      <c r="A10" s="139">
        <v>43837</v>
      </c>
      <c r="B10" s="226" t="s">
        <v>334</v>
      </c>
      <c r="C10" s="226"/>
      <c r="D10" s="147" t="s">
        <v>385</v>
      </c>
      <c r="E10" s="145" t="s">
        <v>163</v>
      </c>
      <c r="F10" s="147">
        <v>0</v>
      </c>
      <c r="G10" s="147">
        <v>0</v>
      </c>
      <c r="H10" s="147">
        <v>0</v>
      </c>
      <c r="I10" s="147">
        <v>20.9</v>
      </c>
      <c r="J10" s="70">
        <v>0</v>
      </c>
    </row>
    <row r="11" spans="1:10" ht="21" customHeight="1" x14ac:dyDescent="0.3">
      <c r="A11" s="130">
        <v>43838</v>
      </c>
      <c r="B11" s="229" t="s">
        <v>356</v>
      </c>
      <c r="C11" s="229"/>
      <c r="D11" s="133" t="s">
        <v>386</v>
      </c>
      <c r="E11" s="145" t="s">
        <v>148</v>
      </c>
      <c r="F11" s="149">
        <v>0</v>
      </c>
      <c r="G11" s="149">
        <v>0</v>
      </c>
      <c r="H11" s="149">
        <v>0</v>
      </c>
      <c r="I11" s="149">
        <v>20.9</v>
      </c>
      <c r="J11" s="82">
        <v>0</v>
      </c>
    </row>
    <row r="12" spans="1:10" ht="21" customHeight="1" x14ac:dyDescent="0.3">
      <c r="A12" s="130">
        <v>43838</v>
      </c>
      <c r="B12" s="229" t="s">
        <v>353</v>
      </c>
      <c r="C12" s="229"/>
      <c r="D12" s="149" t="s">
        <v>386</v>
      </c>
      <c r="E12" s="145" t="s">
        <v>152</v>
      </c>
      <c r="F12" s="149">
        <v>0</v>
      </c>
      <c r="G12" s="149">
        <v>0</v>
      </c>
      <c r="H12" s="149">
        <v>0</v>
      </c>
      <c r="I12" s="149">
        <v>20.9</v>
      </c>
      <c r="J12" s="82">
        <v>0</v>
      </c>
    </row>
    <row r="13" spans="1:10" ht="21" customHeight="1" x14ac:dyDescent="0.3">
      <c r="A13" s="130">
        <v>43838</v>
      </c>
      <c r="B13" s="229" t="s">
        <v>334</v>
      </c>
      <c r="C13" s="229"/>
      <c r="D13" s="149" t="s">
        <v>386</v>
      </c>
      <c r="E13" s="145" t="s">
        <v>163</v>
      </c>
      <c r="F13" s="149">
        <v>0</v>
      </c>
      <c r="G13" s="149">
        <v>0</v>
      </c>
      <c r="H13" s="149">
        <v>0</v>
      </c>
      <c r="I13" s="149">
        <v>20.9</v>
      </c>
      <c r="J13" s="82">
        <v>0</v>
      </c>
    </row>
    <row r="14" spans="1:10" ht="21" customHeight="1" x14ac:dyDescent="0.3">
      <c r="A14" s="130">
        <v>43839</v>
      </c>
      <c r="B14" s="229" t="s">
        <v>387</v>
      </c>
      <c r="C14" s="229"/>
      <c r="D14" s="149" t="s">
        <v>388</v>
      </c>
      <c r="E14" s="145" t="s">
        <v>148</v>
      </c>
      <c r="F14" s="149">
        <v>0</v>
      </c>
      <c r="G14" s="149">
        <v>0</v>
      </c>
      <c r="H14" s="149">
        <v>0</v>
      </c>
      <c r="I14" s="149">
        <v>20.9</v>
      </c>
      <c r="J14" s="82">
        <v>0</v>
      </c>
    </row>
    <row r="15" spans="1:10" ht="20.25" customHeight="1" x14ac:dyDescent="0.3">
      <c r="A15" s="130">
        <v>43839</v>
      </c>
      <c r="B15" s="229" t="s">
        <v>334</v>
      </c>
      <c r="C15" s="229"/>
      <c r="D15" s="149" t="s">
        <v>388</v>
      </c>
      <c r="E15" s="145" t="s">
        <v>152</v>
      </c>
      <c r="F15" s="149">
        <v>0</v>
      </c>
      <c r="G15" s="149">
        <v>0</v>
      </c>
      <c r="H15" s="149">
        <v>0</v>
      </c>
      <c r="I15" s="149">
        <v>20.9</v>
      </c>
      <c r="J15" s="82">
        <v>0</v>
      </c>
    </row>
    <row r="16" spans="1:10" ht="21" customHeight="1" x14ac:dyDescent="0.3">
      <c r="A16" s="130">
        <v>43839</v>
      </c>
      <c r="B16" s="229" t="s">
        <v>389</v>
      </c>
      <c r="C16" s="229"/>
      <c r="D16" s="149" t="s">
        <v>388</v>
      </c>
      <c r="E16" s="145" t="s">
        <v>163</v>
      </c>
      <c r="F16" s="149">
        <v>0</v>
      </c>
      <c r="G16" s="149">
        <v>0</v>
      </c>
      <c r="H16" s="149">
        <v>0</v>
      </c>
      <c r="I16" s="149">
        <v>20.9</v>
      </c>
      <c r="J16" s="82">
        <v>0</v>
      </c>
    </row>
    <row r="17" spans="1:10" ht="21" customHeight="1" x14ac:dyDescent="0.3">
      <c r="A17" s="130">
        <v>43840</v>
      </c>
      <c r="B17" s="229" t="s">
        <v>390</v>
      </c>
      <c r="C17" s="229"/>
      <c r="D17" s="149" t="s">
        <v>391</v>
      </c>
      <c r="E17" s="145" t="s">
        <v>148</v>
      </c>
      <c r="F17" s="149">
        <v>0</v>
      </c>
      <c r="G17" s="149">
        <v>0</v>
      </c>
      <c r="H17" s="149">
        <v>0</v>
      </c>
      <c r="I17" s="149">
        <v>20.9</v>
      </c>
      <c r="J17" s="82">
        <v>0</v>
      </c>
    </row>
    <row r="18" spans="1:10" ht="21" customHeight="1" x14ac:dyDescent="0.3">
      <c r="A18" s="130">
        <v>43840</v>
      </c>
      <c r="B18" s="229" t="s">
        <v>350</v>
      </c>
      <c r="C18" s="229"/>
      <c r="D18" s="149" t="s">
        <v>391</v>
      </c>
      <c r="E18" s="145" t="s">
        <v>152</v>
      </c>
      <c r="F18" s="149">
        <v>0</v>
      </c>
      <c r="G18" s="149">
        <v>0</v>
      </c>
      <c r="H18" s="149">
        <v>0</v>
      </c>
      <c r="I18" s="149">
        <v>20.9</v>
      </c>
      <c r="J18" s="82">
        <v>0</v>
      </c>
    </row>
    <row r="19" spans="1:10" ht="21" customHeight="1" x14ac:dyDescent="0.3">
      <c r="A19" s="130">
        <v>43840</v>
      </c>
      <c r="B19" s="229" t="s">
        <v>330</v>
      </c>
      <c r="C19" s="229"/>
      <c r="D19" s="149" t="s">
        <v>391</v>
      </c>
      <c r="E19" s="145" t="s">
        <v>163</v>
      </c>
      <c r="F19" s="149">
        <v>0</v>
      </c>
      <c r="G19" s="149">
        <v>0</v>
      </c>
      <c r="H19" s="149">
        <v>0</v>
      </c>
      <c r="I19" s="149">
        <v>20.9</v>
      </c>
      <c r="J19" s="82">
        <v>0</v>
      </c>
    </row>
    <row r="20" spans="1:10" ht="21" customHeight="1" x14ac:dyDescent="0.3">
      <c r="A20" s="130">
        <v>43841</v>
      </c>
      <c r="B20" s="229" t="s">
        <v>390</v>
      </c>
      <c r="C20" s="229"/>
      <c r="D20" s="149" t="s">
        <v>392</v>
      </c>
      <c r="E20" s="145" t="s">
        <v>148</v>
      </c>
      <c r="F20" s="149">
        <v>0</v>
      </c>
      <c r="G20" s="149">
        <v>0</v>
      </c>
      <c r="H20" s="149">
        <v>0</v>
      </c>
      <c r="I20" s="149">
        <v>20.9</v>
      </c>
      <c r="J20" s="82">
        <v>0</v>
      </c>
    </row>
    <row r="21" spans="1:10" ht="21" customHeight="1" x14ac:dyDescent="0.3">
      <c r="A21" s="130">
        <v>43841</v>
      </c>
      <c r="B21" s="229" t="s">
        <v>350</v>
      </c>
      <c r="C21" s="229"/>
      <c r="D21" s="149" t="s">
        <v>392</v>
      </c>
      <c r="E21" s="145" t="s">
        <v>152</v>
      </c>
      <c r="F21" s="149">
        <v>0</v>
      </c>
      <c r="G21" s="149">
        <v>0</v>
      </c>
      <c r="H21" s="149">
        <v>0</v>
      </c>
      <c r="I21" s="149">
        <v>20.9</v>
      </c>
      <c r="J21" s="82">
        <v>0</v>
      </c>
    </row>
    <row r="22" spans="1:10" ht="21" customHeight="1" x14ac:dyDescent="0.3">
      <c r="A22" s="130">
        <v>43841</v>
      </c>
      <c r="B22" s="229" t="s">
        <v>330</v>
      </c>
      <c r="C22" s="229"/>
      <c r="D22" s="149" t="s">
        <v>392</v>
      </c>
      <c r="E22" s="145" t="s">
        <v>163</v>
      </c>
      <c r="F22" s="149">
        <v>0</v>
      </c>
      <c r="G22" s="149">
        <v>0</v>
      </c>
      <c r="H22" s="149">
        <v>0</v>
      </c>
      <c r="I22" s="149">
        <v>20.9</v>
      </c>
      <c r="J22" s="82">
        <v>0</v>
      </c>
    </row>
    <row r="23" spans="1:10" ht="21" customHeight="1" x14ac:dyDescent="0.3">
      <c r="A23" s="130">
        <v>43842</v>
      </c>
      <c r="B23" s="229" t="s">
        <v>393</v>
      </c>
      <c r="C23" s="229"/>
      <c r="D23" s="138" t="s">
        <v>394</v>
      </c>
      <c r="E23" s="145" t="s">
        <v>148</v>
      </c>
      <c r="F23" s="149">
        <v>0</v>
      </c>
      <c r="G23" s="149">
        <v>0</v>
      </c>
      <c r="H23" s="149">
        <v>0</v>
      </c>
      <c r="I23" s="149">
        <v>20.9</v>
      </c>
      <c r="J23" s="82">
        <v>0</v>
      </c>
    </row>
    <row r="24" spans="1:10" ht="21" customHeight="1" x14ac:dyDescent="0.3">
      <c r="A24" s="130">
        <v>43842</v>
      </c>
      <c r="B24" s="229" t="s">
        <v>331</v>
      </c>
      <c r="C24" s="229"/>
      <c r="D24" s="138" t="s">
        <v>394</v>
      </c>
      <c r="E24" s="145" t="s">
        <v>152</v>
      </c>
      <c r="F24" s="149">
        <v>0</v>
      </c>
      <c r="G24" s="149">
        <v>0</v>
      </c>
      <c r="H24" s="149">
        <v>0</v>
      </c>
      <c r="I24" s="149">
        <v>20.9</v>
      </c>
      <c r="J24" s="82">
        <v>0</v>
      </c>
    </row>
    <row r="25" spans="1:10" ht="21.75" customHeight="1" x14ac:dyDescent="0.3">
      <c r="A25" s="130">
        <v>43842</v>
      </c>
      <c r="B25" s="229" t="s">
        <v>330</v>
      </c>
      <c r="C25" s="229"/>
      <c r="D25" s="138" t="s">
        <v>394</v>
      </c>
      <c r="E25" s="145" t="s">
        <v>163</v>
      </c>
      <c r="F25" s="149">
        <v>0</v>
      </c>
      <c r="G25" s="149">
        <v>0</v>
      </c>
      <c r="H25" s="149">
        <v>0</v>
      </c>
      <c r="I25" s="149">
        <v>20.9</v>
      </c>
      <c r="J25" s="82">
        <v>0</v>
      </c>
    </row>
    <row r="26" spans="1:10" ht="21" customHeight="1" x14ac:dyDescent="0.3">
      <c r="A26" s="130">
        <v>43843</v>
      </c>
      <c r="B26" s="229" t="s">
        <v>393</v>
      </c>
      <c r="C26" s="229"/>
      <c r="D26" s="149" t="s">
        <v>395</v>
      </c>
      <c r="E26" s="145" t="s">
        <v>148</v>
      </c>
      <c r="F26" s="149">
        <v>0</v>
      </c>
      <c r="G26" s="149">
        <v>0</v>
      </c>
      <c r="H26" s="149">
        <v>0</v>
      </c>
      <c r="I26" s="149">
        <v>20.9</v>
      </c>
      <c r="J26" s="82">
        <v>0.6</v>
      </c>
    </row>
    <row r="27" spans="1:10" ht="21" customHeight="1" x14ac:dyDescent="0.3">
      <c r="A27" s="130">
        <v>43843</v>
      </c>
      <c r="B27" s="229" t="s">
        <v>396</v>
      </c>
      <c r="C27" s="229"/>
      <c r="D27" s="149" t="s">
        <v>395</v>
      </c>
      <c r="E27" s="145" t="s">
        <v>152</v>
      </c>
      <c r="F27" s="149">
        <v>0</v>
      </c>
      <c r="G27" s="149">
        <v>0</v>
      </c>
      <c r="H27" s="149">
        <v>0</v>
      </c>
      <c r="I27" s="149">
        <v>0</v>
      </c>
      <c r="J27" s="82">
        <v>0.1</v>
      </c>
    </row>
    <row r="28" spans="1:10" ht="21" customHeight="1" x14ac:dyDescent="0.3">
      <c r="A28" s="130">
        <v>43843</v>
      </c>
      <c r="B28" s="229" t="s">
        <v>330</v>
      </c>
      <c r="C28" s="229"/>
      <c r="D28" s="149" t="s">
        <v>395</v>
      </c>
      <c r="E28" s="145" t="s">
        <v>163</v>
      </c>
      <c r="F28" s="149">
        <v>0</v>
      </c>
      <c r="G28" s="149">
        <v>0</v>
      </c>
      <c r="H28" s="149">
        <v>0</v>
      </c>
      <c r="I28" s="149">
        <v>20.9</v>
      </c>
      <c r="J28" s="82">
        <v>0.5</v>
      </c>
    </row>
    <row r="29" spans="1:10" ht="21" customHeight="1" x14ac:dyDescent="0.3">
      <c r="A29" s="139">
        <v>43844</v>
      </c>
      <c r="B29" s="228" t="s">
        <v>352</v>
      </c>
      <c r="C29" s="231"/>
      <c r="D29" s="138" t="s">
        <v>397</v>
      </c>
      <c r="E29" s="145" t="s">
        <v>148</v>
      </c>
      <c r="F29" s="147">
        <v>0</v>
      </c>
      <c r="G29" s="147">
        <v>0</v>
      </c>
      <c r="H29" s="147">
        <v>0</v>
      </c>
      <c r="I29" s="147">
        <v>20.9</v>
      </c>
      <c r="J29" s="70">
        <v>0</v>
      </c>
    </row>
    <row r="30" spans="1:10" ht="21" customHeight="1" x14ac:dyDescent="0.3">
      <c r="A30" s="139">
        <v>43844</v>
      </c>
      <c r="B30" s="228" t="s">
        <v>396</v>
      </c>
      <c r="C30" s="231"/>
      <c r="D30" s="138" t="s">
        <v>397</v>
      </c>
      <c r="E30" s="145" t="s">
        <v>152</v>
      </c>
      <c r="F30" s="147">
        <v>0</v>
      </c>
      <c r="G30" s="147">
        <v>0</v>
      </c>
      <c r="H30" s="147">
        <v>0</v>
      </c>
      <c r="I30" s="147">
        <v>20.9</v>
      </c>
      <c r="J30" s="70">
        <v>0</v>
      </c>
    </row>
    <row r="31" spans="1:10" ht="21" customHeight="1" x14ac:dyDescent="0.3">
      <c r="A31" s="139">
        <v>43844</v>
      </c>
      <c r="B31" s="228" t="s">
        <v>330</v>
      </c>
      <c r="C31" s="231"/>
      <c r="D31" s="138" t="s">
        <v>397</v>
      </c>
      <c r="E31" s="145" t="s">
        <v>163</v>
      </c>
      <c r="F31" s="147">
        <v>0</v>
      </c>
      <c r="G31" s="147">
        <v>0</v>
      </c>
      <c r="H31" s="147">
        <v>0</v>
      </c>
      <c r="I31" s="147">
        <v>20.9</v>
      </c>
      <c r="J31" s="70">
        <v>0</v>
      </c>
    </row>
    <row r="32" spans="1:10" ht="21" customHeight="1" x14ac:dyDescent="0.3">
      <c r="A32" s="139">
        <v>43845</v>
      </c>
      <c r="B32" s="228" t="s">
        <v>351</v>
      </c>
      <c r="C32" s="228"/>
      <c r="D32" s="138" t="s">
        <v>398</v>
      </c>
      <c r="E32" s="145" t="s">
        <v>148</v>
      </c>
      <c r="F32" s="147">
        <v>0</v>
      </c>
      <c r="G32" s="147">
        <v>0</v>
      </c>
      <c r="H32" s="147">
        <v>0</v>
      </c>
      <c r="I32" s="147">
        <v>20.9</v>
      </c>
      <c r="J32" s="70">
        <v>0</v>
      </c>
    </row>
    <row r="33" spans="1:15" ht="21" customHeight="1" x14ac:dyDescent="0.3">
      <c r="A33" s="139">
        <v>43845</v>
      </c>
      <c r="B33" s="228" t="s">
        <v>357</v>
      </c>
      <c r="C33" s="228"/>
      <c r="D33" s="138" t="s">
        <v>398</v>
      </c>
      <c r="E33" s="145" t="s">
        <v>152</v>
      </c>
      <c r="F33" s="147">
        <v>0</v>
      </c>
      <c r="G33" s="147">
        <v>0</v>
      </c>
      <c r="H33" s="147">
        <v>0</v>
      </c>
      <c r="I33" s="147">
        <v>20.9</v>
      </c>
      <c r="J33" s="70">
        <v>0</v>
      </c>
      <c r="O33" s="156"/>
    </row>
    <row r="34" spans="1:15" ht="21" customHeight="1" x14ac:dyDescent="0.3">
      <c r="A34" s="139">
        <v>43845</v>
      </c>
      <c r="B34" s="228" t="s">
        <v>355</v>
      </c>
      <c r="C34" s="228"/>
      <c r="D34" s="138" t="s">
        <v>398</v>
      </c>
      <c r="E34" s="145" t="s">
        <v>163</v>
      </c>
      <c r="F34" s="147">
        <v>0</v>
      </c>
      <c r="G34" s="147">
        <v>0</v>
      </c>
      <c r="H34" s="147">
        <v>0</v>
      </c>
      <c r="I34" s="147">
        <v>20.9</v>
      </c>
      <c r="J34" s="70">
        <v>0</v>
      </c>
    </row>
    <row r="35" spans="1:15" ht="21" customHeight="1" x14ac:dyDescent="0.3">
      <c r="A35" s="139">
        <v>43846</v>
      </c>
      <c r="B35" s="226" t="s">
        <v>399</v>
      </c>
      <c r="C35" s="226"/>
      <c r="D35" s="149" t="s">
        <v>400</v>
      </c>
      <c r="E35" s="145" t="s">
        <v>148</v>
      </c>
      <c r="F35" s="147">
        <v>0</v>
      </c>
      <c r="G35" s="147">
        <v>0</v>
      </c>
      <c r="H35" s="147">
        <v>0</v>
      </c>
      <c r="I35" s="147">
        <v>20.9</v>
      </c>
      <c r="J35" s="70">
        <v>0</v>
      </c>
    </row>
    <row r="36" spans="1:15" ht="21" customHeight="1" x14ac:dyDescent="0.3">
      <c r="A36" s="139">
        <v>43846</v>
      </c>
      <c r="B36" s="226" t="s">
        <v>401</v>
      </c>
      <c r="C36" s="226"/>
      <c r="D36" s="149" t="s">
        <v>400</v>
      </c>
      <c r="E36" s="145" t="s">
        <v>152</v>
      </c>
      <c r="F36" s="147">
        <v>0</v>
      </c>
      <c r="G36" s="147">
        <v>0</v>
      </c>
      <c r="H36" s="147">
        <v>0</v>
      </c>
      <c r="I36" s="147">
        <v>20.9</v>
      </c>
      <c r="J36" s="70">
        <v>0</v>
      </c>
      <c r="N36" s="156"/>
    </row>
    <row r="37" spans="1:15" ht="21" customHeight="1" x14ac:dyDescent="0.3">
      <c r="A37" s="139">
        <v>43846</v>
      </c>
      <c r="B37" s="226" t="s">
        <v>355</v>
      </c>
      <c r="C37" s="226"/>
      <c r="D37" s="149" t="s">
        <v>400</v>
      </c>
      <c r="E37" s="145" t="s">
        <v>163</v>
      </c>
      <c r="F37" s="147">
        <v>0</v>
      </c>
      <c r="G37" s="147">
        <v>0</v>
      </c>
      <c r="H37" s="147">
        <v>0</v>
      </c>
      <c r="I37" s="147">
        <v>20.9</v>
      </c>
      <c r="J37" s="70">
        <v>0</v>
      </c>
    </row>
    <row r="38" spans="1:15" ht="21" customHeight="1" x14ac:dyDescent="0.3">
      <c r="A38" s="130">
        <v>43847</v>
      </c>
      <c r="B38" s="229" t="s">
        <v>402</v>
      </c>
      <c r="C38" s="229"/>
      <c r="D38" s="138" t="s">
        <v>403</v>
      </c>
      <c r="E38" s="145" t="s">
        <v>148</v>
      </c>
      <c r="F38" s="149">
        <v>0</v>
      </c>
      <c r="G38" s="149">
        <v>0</v>
      </c>
      <c r="H38" s="149">
        <v>0</v>
      </c>
      <c r="I38" s="149">
        <v>20.9</v>
      </c>
      <c r="J38" s="82">
        <v>0</v>
      </c>
    </row>
    <row r="39" spans="1:15" ht="21" customHeight="1" x14ac:dyDescent="0.3">
      <c r="A39" s="130">
        <v>43847</v>
      </c>
      <c r="B39" s="229" t="s">
        <v>404</v>
      </c>
      <c r="C39" s="229"/>
      <c r="D39" s="138" t="s">
        <v>403</v>
      </c>
      <c r="E39" s="145" t="s">
        <v>152</v>
      </c>
      <c r="F39" s="149">
        <v>0</v>
      </c>
      <c r="G39" s="149">
        <v>0</v>
      </c>
      <c r="H39" s="149">
        <v>0</v>
      </c>
      <c r="I39" s="149">
        <v>20.9</v>
      </c>
      <c r="J39" s="82">
        <v>0</v>
      </c>
    </row>
    <row r="40" spans="1:15" ht="21" customHeight="1" x14ac:dyDescent="0.3">
      <c r="A40" s="130">
        <v>43847</v>
      </c>
      <c r="B40" s="229" t="s">
        <v>334</v>
      </c>
      <c r="C40" s="229"/>
      <c r="D40" s="138" t="s">
        <v>403</v>
      </c>
      <c r="E40" s="145" t="s">
        <v>163</v>
      </c>
      <c r="F40" s="149">
        <v>0</v>
      </c>
      <c r="G40" s="149">
        <v>0</v>
      </c>
      <c r="H40" s="149">
        <v>0</v>
      </c>
      <c r="I40" s="149">
        <v>20.9</v>
      </c>
      <c r="J40" s="82">
        <v>0</v>
      </c>
    </row>
    <row r="41" spans="1:15" ht="21" customHeight="1" x14ac:dyDescent="0.3">
      <c r="A41" s="130">
        <v>43848</v>
      </c>
      <c r="B41" s="229" t="s">
        <v>351</v>
      </c>
      <c r="C41" s="229"/>
      <c r="D41" s="138" t="s">
        <v>405</v>
      </c>
      <c r="E41" s="145" t="s">
        <v>148</v>
      </c>
      <c r="F41" s="149">
        <v>0</v>
      </c>
      <c r="G41" s="149">
        <v>0</v>
      </c>
      <c r="H41" s="149">
        <v>0</v>
      </c>
      <c r="I41" s="149">
        <v>20.9</v>
      </c>
      <c r="J41" s="82">
        <v>0</v>
      </c>
    </row>
    <row r="42" spans="1:15" ht="21" customHeight="1" x14ac:dyDescent="0.3">
      <c r="A42" s="130">
        <v>43848</v>
      </c>
      <c r="B42" s="229" t="s">
        <v>352</v>
      </c>
      <c r="C42" s="229"/>
      <c r="D42" s="138" t="s">
        <v>405</v>
      </c>
      <c r="E42" s="145" t="s">
        <v>152</v>
      </c>
      <c r="F42" s="149">
        <v>0</v>
      </c>
      <c r="G42" s="149">
        <v>0</v>
      </c>
      <c r="H42" s="149">
        <v>0</v>
      </c>
      <c r="I42" s="149">
        <v>20.9</v>
      </c>
      <c r="J42" s="82">
        <v>0</v>
      </c>
    </row>
    <row r="43" spans="1:15" ht="21" customHeight="1" x14ac:dyDescent="0.3">
      <c r="A43" s="130">
        <v>43848</v>
      </c>
      <c r="B43" s="229" t="s">
        <v>330</v>
      </c>
      <c r="C43" s="229"/>
      <c r="D43" s="138" t="s">
        <v>405</v>
      </c>
      <c r="E43" s="145" t="s">
        <v>163</v>
      </c>
      <c r="F43" s="149">
        <v>0</v>
      </c>
      <c r="G43" s="149">
        <v>0</v>
      </c>
      <c r="H43" s="149">
        <v>0</v>
      </c>
      <c r="I43" s="149">
        <v>20.9</v>
      </c>
      <c r="J43" s="82">
        <v>0</v>
      </c>
    </row>
    <row r="44" spans="1:15" ht="21" customHeight="1" x14ac:dyDescent="0.3">
      <c r="A44" s="139">
        <v>43850</v>
      </c>
      <c r="B44" s="228" t="s">
        <v>356</v>
      </c>
      <c r="C44" s="231"/>
      <c r="D44" s="138" t="s">
        <v>406</v>
      </c>
      <c r="E44" s="145" t="s">
        <v>148</v>
      </c>
      <c r="F44" s="147">
        <v>0</v>
      </c>
      <c r="G44" s="147">
        <v>0</v>
      </c>
      <c r="H44" s="147">
        <v>0</v>
      </c>
      <c r="I44" s="147">
        <v>20.9</v>
      </c>
      <c r="J44" s="70">
        <v>0</v>
      </c>
    </row>
    <row r="45" spans="1:15" ht="21" customHeight="1" x14ac:dyDescent="0.3">
      <c r="A45" s="139">
        <v>43850</v>
      </c>
      <c r="B45" s="228" t="s">
        <v>357</v>
      </c>
      <c r="C45" s="231"/>
      <c r="D45" s="138" t="s">
        <v>406</v>
      </c>
      <c r="E45" s="145" t="s">
        <v>152</v>
      </c>
      <c r="F45" s="147">
        <v>0</v>
      </c>
      <c r="G45" s="147">
        <v>0</v>
      </c>
      <c r="H45" s="147">
        <v>0</v>
      </c>
      <c r="I45" s="147">
        <v>20.9</v>
      </c>
      <c r="J45" s="70">
        <v>0</v>
      </c>
      <c r="N45" s="156"/>
    </row>
    <row r="46" spans="1:15" ht="21" customHeight="1" x14ac:dyDescent="0.3">
      <c r="A46" s="139">
        <v>43850</v>
      </c>
      <c r="B46" s="228" t="s">
        <v>355</v>
      </c>
      <c r="C46" s="228"/>
      <c r="D46" s="138" t="s">
        <v>406</v>
      </c>
      <c r="E46" s="145" t="s">
        <v>163</v>
      </c>
      <c r="F46" s="147">
        <v>0</v>
      </c>
      <c r="G46" s="147">
        <v>0</v>
      </c>
      <c r="H46" s="147">
        <v>0</v>
      </c>
      <c r="I46" s="147">
        <v>20.9</v>
      </c>
      <c r="J46" s="70">
        <v>0</v>
      </c>
      <c r="N46" s="156"/>
    </row>
    <row r="47" spans="1:15" ht="21" customHeight="1" x14ac:dyDescent="0.3">
      <c r="A47" s="139">
        <v>43851</v>
      </c>
      <c r="B47" s="228" t="s">
        <v>356</v>
      </c>
      <c r="C47" s="228"/>
      <c r="D47" s="138" t="s">
        <v>407</v>
      </c>
      <c r="E47" s="145" t="s">
        <v>148</v>
      </c>
      <c r="F47" s="147">
        <v>0</v>
      </c>
      <c r="G47" s="147">
        <v>0</v>
      </c>
      <c r="H47" s="147">
        <v>0</v>
      </c>
      <c r="I47" s="147">
        <v>20.9</v>
      </c>
      <c r="J47" s="70">
        <v>0</v>
      </c>
    </row>
    <row r="48" spans="1:15" ht="21" customHeight="1" x14ac:dyDescent="0.3">
      <c r="A48" s="139">
        <v>43851</v>
      </c>
      <c r="B48" s="228" t="s">
        <v>357</v>
      </c>
      <c r="C48" s="228"/>
      <c r="D48" s="138" t="s">
        <v>407</v>
      </c>
      <c r="E48" s="145" t="s">
        <v>152</v>
      </c>
      <c r="F48" s="147">
        <v>0</v>
      </c>
      <c r="G48" s="147">
        <v>0</v>
      </c>
      <c r="H48" s="147">
        <v>0</v>
      </c>
      <c r="I48" s="147">
        <v>20.9</v>
      </c>
      <c r="J48" s="70">
        <v>0</v>
      </c>
    </row>
    <row r="49" spans="1:10" ht="21" customHeight="1" x14ac:dyDescent="0.3">
      <c r="A49" s="139">
        <v>43851</v>
      </c>
      <c r="B49" s="228" t="s">
        <v>355</v>
      </c>
      <c r="C49" s="228"/>
      <c r="D49" s="138" t="s">
        <v>407</v>
      </c>
      <c r="E49" s="145" t="s">
        <v>163</v>
      </c>
      <c r="F49" s="147">
        <v>0</v>
      </c>
      <c r="G49" s="147">
        <v>0</v>
      </c>
      <c r="H49" s="147">
        <v>0</v>
      </c>
      <c r="I49" s="147">
        <v>20.9</v>
      </c>
      <c r="J49" s="70">
        <v>0</v>
      </c>
    </row>
    <row r="50" spans="1:10" ht="20.399999999999999" x14ac:dyDescent="0.3">
      <c r="A50" s="139">
        <v>43852</v>
      </c>
      <c r="B50" s="226" t="s">
        <v>356</v>
      </c>
      <c r="C50" s="226"/>
      <c r="D50" s="149" t="s">
        <v>406</v>
      </c>
      <c r="E50" s="145" t="s">
        <v>148</v>
      </c>
      <c r="F50" s="147">
        <v>0</v>
      </c>
      <c r="G50" s="147">
        <v>0</v>
      </c>
      <c r="H50" s="147">
        <v>0</v>
      </c>
      <c r="I50" s="147">
        <v>20.9</v>
      </c>
      <c r="J50" s="70">
        <v>0</v>
      </c>
    </row>
    <row r="51" spans="1:10" ht="20.399999999999999" x14ac:dyDescent="0.3">
      <c r="A51" s="139">
        <v>43852</v>
      </c>
      <c r="B51" s="226" t="s">
        <v>351</v>
      </c>
      <c r="C51" s="226"/>
      <c r="D51" s="149" t="s">
        <v>406</v>
      </c>
      <c r="E51" s="145" t="s">
        <v>152</v>
      </c>
      <c r="F51" s="147">
        <v>0</v>
      </c>
      <c r="G51" s="147">
        <v>0</v>
      </c>
      <c r="H51" s="147">
        <v>0</v>
      </c>
      <c r="I51" s="147">
        <v>20.9</v>
      </c>
      <c r="J51" s="70">
        <v>0</v>
      </c>
    </row>
    <row r="52" spans="1:10" ht="20.399999999999999" x14ac:dyDescent="0.3">
      <c r="A52" s="139">
        <v>43852</v>
      </c>
      <c r="B52" s="226" t="s">
        <v>355</v>
      </c>
      <c r="C52" s="226"/>
      <c r="D52" s="149" t="s">
        <v>406</v>
      </c>
      <c r="E52" s="145" t="s">
        <v>163</v>
      </c>
      <c r="F52" s="147">
        <v>0</v>
      </c>
      <c r="G52" s="147">
        <v>0</v>
      </c>
      <c r="H52" s="147">
        <v>0</v>
      </c>
      <c r="I52" s="147">
        <v>20.9</v>
      </c>
      <c r="J52" s="70">
        <v>0</v>
      </c>
    </row>
    <row r="53" spans="1:10" ht="20.399999999999999" x14ac:dyDescent="0.3">
      <c r="A53" s="130">
        <v>43853</v>
      </c>
      <c r="B53" s="229" t="s">
        <v>362</v>
      </c>
      <c r="C53" s="229"/>
      <c r="D53" s="138" t="s">
        <v>408</v>
      </c>
      <c r="E53" s="145" t="s">
        <v>148</v>
      </c>
      <c r="F53" s="149">
        <v>0</v>
      </c>
      <c r="G53" s="149">
        <v>0</v>
      </c>
      <c r="H53" s="149">
        <v>0</v>
      </c>
      <c r="I53" s="149">
        <v>20.9</v>
      </c>
      <c r="J53" s="82">
        <v>0</v>
      </c>
    </row>
    <row r="54" spans="1:10" ht="20.399999999999999" x14ac:dyDescent="0.3">
      <c r="A54" s="130">
        <v>43853</v>
      </c>
      <c r="B54" s="229" t="s">
        <v>368</v>
      </c>
      <c r="C54" s="229"/>
      <c r="D54" s="138" t="s">
        <v>408</v>
      </c>
      <c r="E54" s="145" t="s">
        <v>152</v>
      </c>
      <c r="F54" s="149">
        <v>0</v>
      </c>
      <c r="G54" s="149">
        <v>0</v>
      </c>
      <c r="H54" s="149">
        <v>0</v>
      </c>
      <c r="I54" s="149">
        <v>20.9</v>
      </c>
      <c r="J54" s="82">
        <v>0</v>
      </c>
    </row>
    <row r="55" spans="1:10" ht="20.399999999999999" x14ac:dyDescent="0.3">
      <c r="A55" s="130">
        <v>43853</v>
      </c>
      <c r="B55" s="229" t="s">
        <v>334</v>
      </c>
      <c r="C55" s="229"/>
      <c r="D55" s="138" t="s">
        <v>408</v>
      </c>
      <c r="E55" s="145" t="s">
        <v>163</v>
      </c>
      <c r="F55" s="149">
        <v>0</v>
      </c>
      <c r="G55" s="149">
        <v>0</v>
      </c>
      <c r="H55" s="149">
        <v>0</v>
      </c>
      <c r="I55" s="149">
        <v>20.9</v>
      </c>
      <c r="J55" s="82">
        <v>0</v>
      </c>
    </row>
    <row r="56" spans="1:10" ht="20.399999999999999" x14ac:dyDescent="0.3">
      <c r="A56" s="130">
        <v>43854</v>
      </c>
      <c r="B56" s="229" t="s">
        <v>352</v>
      </c>
      <c r="C56" s="229"/>
      <c r="D56" s="138" t="s">
        <v>409</v>
      </c>
      <c r="E56" s="145" t="s">
        <v>148</v>
      </c>
      <c r="F56" s="149">
        <v>0</v>
      </c>
      <c r="G56" s="149">
        <v>0</v>
      </c>
      <c r="H56" s="149">
        <v>0</v>
      </c>
      <c r="I56" s="149">
        <v>20.9</v>
      </c>
      <c r="J56" s="82">
        <v>0</v>
      </c>
    </row>
    <row r="57" spans="1:10" ht="20.399999999999999" x14ac:dyDescent="0.3">
      <c r="A57" s="130">
        <v>43854</v>
      </c>
      <c r="B57" s="229" t="s">
        <v>330</v>
      </c>
      <c r="C57" s="229"/>
      <c r="D57" s="138" t="s">
        <v>409</v>
      </c>
      <c r="E57" s="145" t="s">
        <v>152</v>
      </c>
      <c r="F57" s="149">
        <v>0</v>
      </c>
      <c r="G57" s="149">
        <v>0</v>
      </c>
      <c r="H57" s="149">
        <v>0</v>
      </c>
      <c r="I57" s="149">
        <v>20.9</v>
      </c>
      <c r="J57" s="82">
        <v>0</v>
      </c>
    </row>
    <row r="58" spans="1:10" ht="20.399999999999999" x14ac:dyDescent="0.3">
      <c r="A58" s="131">
        <v>43857</v>
      </c>
      <c r="B58" s="229" t="s">
        <v>356</v>
      </c>
      <c r="C58" s="229"/>
      <c r="D58" s="155" t="s">
        <v>424</v>
      </c>
      <c r="E58" s="153" t="s">
        <v>148</v>
      </c>
      <c r="F58" s="155">
        <v>0</v>
      </c>
      <c r="G58" s="155">
        <v>0</v>
      </c>
      <c r="H58" s="155">
        <v>0</v>
      </c>
      <c r="I58" s="155">
        <v>20.9</v>
      </c>
      <c r="J58" s="83">
        <v>0</v>
      </c>
    </row>
    <row r="59" spans="1:10" ht="21" customHeight="1" x14ac:dyDescent="0.3">
      <c r="A59" s="164">
        <v>43857</v>
      </c>
      <c r="B59" s="233" t="s">
        <v>330</v>
      </c>
      <c r="C59" s="234"/>
      <c r="D59" s="155" t="s">
        <v>424</v>
      </c>
      <c r="E59" s="153" t="s">
        <v>152</v>
      </c>
      <c r="F59" s="155">
        <v>0</v>
      </c>
      <c r="G59" s="155">
        <v>0</v>
      </c>
      <c r="H59" s="155">
        <v>0</v>
      </c>
      <c r="I59" s="155">
        <v>20.9</v>
      </c>
      <c r="J59" s="83">
        <v>0</v>
      </c>
    </row>
    <row r="60" spans="1:10" ht="21" customHeight="1" x14ac:dyDescent="0.3">
      <c r="A60" s="164">
        <v>43858</v>
      </c>
      <c r="B60" s="228" t="s">
        <v>357</v>
      </c>
      <c r="C60" s="228"/>
      <c r="D60" s="138" t="s">
        <v>169</v>
      </c>
      <c r="E60" s="153" t="s">
        <v>148</v>
      </c>
      <c r="F60" s="154">
        <v>0</v>
      </c>
      <c r="G60" s="154">
        <v>0</v>
      </c>
      <c r="H60" s="154">
        <v>0</v>
      </c>
      <c r="I60" s="154">
        <v>20.9</v>
      </c>
      <c r="J60" s="72">
        <v>0</v>
      </c>
    </row>
    <row r="61" spans="1:10" ht="21" customHeight="1" thickBot="1" x14ac:dyDescent="0.35">
      <c r="A61" s="164">
        <v>43858</v>
      </c>
      <c r="B61" s="228" t="s">
        <v>355</v>
      </c>
      <c r="C61" s="228"/>
      <c r="D61" s="138" t="s">
        <v>169</v>
      </c>
      <c r="E61" s="153" t="s">
        <v>152</v>
      </c>
      <c r="F61" s="154">
        <v>0</v>
      </c>
      <c r="G61" s="154">
        <v>0</v>
      </c>
      <c r="H61" s="154">
        <v>0</v>
      </c>
      <c r="I61" s="154">
        <v>20.9</v>
      </c>
      <c r="J61" s="72">
        <v>0</v>
      </c>
    </row>
    <row r="62" spans="1:10" ht="20.399999999999999" x14ac:dyDescent="0.3">
      <c r="A62" s="165">
        <v>43859</v>
      </c>
      <c r="B62" s="235" t="s">
        <v>357</v>
      </c>
      <c r="C62" s="236"/>
      <c r="D62" s="166" t="s">
        <v>169</v>
      </c>
      <c r="E62" s="153" t="s">
        <v>148</v>
      </c>
      <c r="F62" s="155">
        <v>0</v>
      </c>
      <c r="G62" s="155">
        <v>0</v>
      </c>
      <c r="H62" s="155">
        <v>0</v>
      </c>
      <c r="I62" s="155">
        <v>20.9</v>
      </c>
      <c r="J62" s="83">
        <v>0</v>
      </c>
    </row>
    <row r="63" spans="1:10" ht="21" thickBot="1" x14ac:dyDescent="0.35">
      <c r="A63" s="165">
        <v>43859</v>
      </c>
      <c r="B63" s="229" t="s">
        <v>355</v>
      </c>
      <c r="C63" s="229"/>
      <c r="D63" s="166" t="s">
        <v>169</v>
      </c>
      <c r="E63" s="153" t="s">
        <v>152</v>
      </c>
      <c r="F63" s="155">
        <v>0</v>
      </c>
      <c r="G63" s="155">
        <v>0</v>
      </c>
      <c r="H63" s="155">
        <v>0</v>
      </c>
      <c r="I63" s="155">
        <v>20.9</v>
      </c>
      <c r="J63" s="83">
        <v>0</v>
      </c>
    </row>
    <row r="64" spans="1:10" ht="20.399999999999999" x14ac:dyDescent="0.3">
      <c r="A64" s="165">
        <v>43860</v>
      </c>
      <c r="B64" s="235" t="s">
        <v>357</v>
      </c>
      <c r="C64" s="236"/>
      <c r="D64" s="166" t="s">
        <v>425</v>
      </c>
      <c r="E64" s="153" t="s">
        <v>148</v>
      </c>
      <c r="F64" s="155">
        <v>0</v>
      </c>
      <c r="G64" s="155">
        <v>0</v>
      </c>
      <c r="H64" s="155">
        <v>0</v>
      </c>
      <c r="I64" s="155">
        <v>20.9</v>
      </c>
      <c r="J64" s="83">
        <v>0</v>
      </c>
    </row>
    <row r="65" spans="1:10" ht="20.399999999999999" x14ac:dyDescent="0.3">
      <c r="A65" s="165">
        <v>43860</v>
      </c>
      <c r="B65" s="229" t="s">
        <v>355</v>
      </c>
      <c r="C65" s="229"/>
      <c r="D65" s="166" t="s">
        <v>425</v>
      </c>
      <c r="E65" s="153" t="s">
        <v>152</v>
      </c>
      <c r="F65" s="155">
        <v>0</v>
      </c>
      <c r="G65" s="155">
        <v>0</v>
      </c>
      <c r="H65" s="155">
        <v>0</v>
      </c>
      <c r="I65" s="155">
        <v>20.9</v>
      </c>
      <c r="J65" s="83">
        <v>0</v>
      </c>
    </row>
    <row r="66" spans="1:10" ht="20.399999999999999" x14ac:dyDescent="0.3">
      <c r="A66" s="165">
        <v>43860</v>
      </c>
      <c r="B66" s="237" t="s">
        <v>356</v>
      </c>
      <c r="C66" s="238"/>
      <c r="D66" s="155" t="s">
        <v>425</v>
      </c>
      <c r="E66" s="75" t="s">
        <v>426</v>
      </c>
      <c r="F66" s="155">
        <v>0</v>
      </c>
      <c r="G66" s="155">
        <v>0</v>
      </c>
      <c r="H66" s="155">
        <v>0</v>
      </c>
      <c r="I66" s="155">
        <v>20.9</v>
      </c>
      <c r="J66" s="83">
        <v>0</v>
      </c>
    </row>
    <row r="67" spans="1:10" ht="20.399999999999999" x14ac:dyDescent="0.3">
      <c r="A67" s="131">
        <v>43861</v>
      </c>
      <c r="B67" s="237" t="s">
        <v>427</v>
      </c>
      <c r="C67" s="238"/>
      <c r="D67" s="155"/>
      <c r="E67" s="153" t="s">
        <v>148</v>
      </c>
      <c r="F67" s="155"/>
      <c r="G67" s="155"/>
      <c r="H67" s="155"/>
      <c r="I67" s="155"/>
      <c r="J67" s="83"/>
    </row>
    <row r="68" spans="1:10" ht="20.399999999999999" x14ac:dyDescent="0.3">
      <c r="A68" s="131">
        <v>43861</v>
      </c>
      <c r="B68" s="237" t="s">
        <v>427</v>
      </c>
      <c r="C68" s="238"/>
      <c r="D68" s="155"/>
      <c r="E68" s="153" t="s">
        <v>152</v>
      </c>
      <c r="F68" s="155"/>
      <c r="G68" s="155"/>
      <c r="H68" s="155"/>
      <c r="I68" s="155"/>
      <c r="J68" s="83"/>
    </row>
    <row r="69" spans="1:10" ht="20.399999999999999" x14ac:dyDescent="0.3">
      <c r="A69" s="131">
        <v>43861</v>
      </c>
      <c r="B69" s="237" t="s">
        <v>427</v>
      </c>
      <c r="C69" s="238"/>
      <c r="D69" s="155"/>
      <c r="E69" s="75" t="s">
        <v>426</v>
      </c>
      <c r="F69" s="155"/>
      <c r="G69" s="155"/>
      <c r="H69" s="155"/>
      <c r="I69" s="155"/>
      <c r="J69" s="83"/>
    </row>
    <row r="70" spans="1:10" x14ac:dyDescent="0.3">
      <c r="A70" s="87" t="s">
        <v>10</v>
      </c>
      <c r="B70" s="92"/>
      <c r="C70" s="225"/>
      <c r="D70" s="225"/>
      <c r="E70" s="146"/>
      <c r="F70" s="94"/>
    </row>
    <row r="71" spans="1:10" x14ac:dyDescent="0.3">
      <c r="A71" s="222" t="s">
        <v>187</v>
      </c>
      <c r="B71" s="222"/>
      <c r="C71" s="222"/>
      <c r="D71" s="222"/>
      <c r="E71" s="146"/>
      <c r="F71" s="94"/>
    </row>
    <row r="72" spans="1:10" x14ac:dyDescent="0.3">
      <c r="A72" s="222" t="s">
        <v>188</v>
      </c>
      <c r="B72" s="222"/>
      <c r="C72" s="222"/>
      <c r="D72" s="222"/>
      <c r="E72" s="146"/>
      <c r="F72" s="94"/>
    </row>
    <row r="73" spans="1:10" x14ac:dyDescent="0.3">
      <c r="A73" s="222" t="s">
        <v>189</v>
      </c>
      <c r="B73" s="222"/>
      <c r="C73" s="222"/>
      <c r="D73" s="222"/>
      <c r="E73" s="146"/>
      <c r="F73" s="94"/>
    </row>
    <row r="74" spans="1:10" x14ac:dyDescent="0.3">
      <c r="A74" s="89" t="s">
        <v>190</v>
      </c>
      <c r="B74" s="89"/>
      <c r="C74" s="89"/>
      <c r="D74" s="89"/>
    </row>
    <row r="75" spans="1:10" x14ac:dyDescent="0.3">
      <c r="A75" s="222" t="s">
        <v>191</v>
      </c>
      <c r="B75" s="222"/>
      <c r="C75" s="222"/>
      <c r="D75" s="222"/>
      <c r="E75" s="222"/>
      <c r="F75" s="222"/>
    </row>
    <row r="76" spans="1:10" ht="15.6" x14ac:dyDescent="0.35">
      <c r="A76" t="s">
        <v>192</v>
      </c>
    </row>
    <row r="77" spans="1:10" ht="15.6" x14ac:dyDescent="0.35">
      <c r="A77" s="222" t="s">
        <v>193</v>
      </c>
      <c r="B77" s="222"/>
      <c r="C77" s="222"/>
      <c r="D77" s="222"/>
    </row>
    <row r="78" spans="1:10" x14ac:dyDescent="0.3">
      <c r="A78" s="222" t="s">
        <v>194</v>
      </c>
      <c r="B78" s="222"/>
      <c r="C78" s="222"/>
      <c r="D78" s="222"/>
      <c r="E78" s="222"/>
      <c r="F78" s="222"/>
    </row>
    <row r="79" spans="1:10" ht="15.6" x14ac:dyDescent="0.35">
      <c r="A79" s="222" t="s">
        <v>195</v>
      </c>
      <c r="B79" s="222"/>
      <c r="C79" s="222"/>
      <c r="D79" s="222"/>
      <c r="E79" s="222"/>
    </row>
    <row r="80" spans="1:10" x14ac:dyDescent="0.3">
      <c r="A80" s="222" t="s">
        <v>196</v>
      </c>
      <c r="B80" s="222"/>
      <c r="C80" s="222"/>
      <c r="D80" s="222"/>
      <c r="E80" s="222"/>
    </row>
    <row r="81" spans="1:4" x14ac:dyDescent="0.3">
      <c r="A81" s="89" t="s">
        <v>197</v>
      </c>
      <c r="B81" s="89"/>
      <c r="C81" s="89"/>
      <c r="D81" s="89"/>
    </row>
  </sheetData>
  <mergeCells count="78">
    <mergeCell ref="B68:C68"/>
    <mergeCell ref="B69:C69"/>
    <mergeCell ref="B63:C63"/>
    <mergeCell ref="B64:C64"/>
    <mergeCell ref="B65:C65"/>
    <mergeCell ref="B66:C66"/>
    <mergeCell ref="B67:C67"/>
    <mergeCell ref="B58:C58"/>
    <mergeCell ref="B59:C59"/>
    <mergeCell ref="B60:C60"/>
    <mergeCell ref="B61:C61"/>
    <mergeCell ref="B62:C62"/>
    <mergeCell ref="B15:C15"/>
    <mergeCell ref="B4:C4"/>
    <mergeCell ref="B5:C5"/>
    <mergeCell ref="B6:C6"/>
    <mergeCell ref="B7:C7"/>
    <mergeCell ref="B8:C8"/>
    <mergeCell ref="B9:C9"/>
    <mergeCell ref="B10:C10"/>
    <mergeCell ref="B11:C11"/>
    <mergeCell ref="B12:C12"/>
    <mergeCell ref="B13:C13"/>
    <mergeCell ref="B14:C14"/>
    <mergeCell ref="B27:C27"/>
    <mergeCell ref="B16:C16"/>
    <mergeCell ref="B17:C17"/>
    <mergeCell ref="B18:C18"/>
    <mergeCell ref="B19:C19"/>
    <mergeCell ref="B20:C20"/>
    <mergeCell ref="B21:C21"/>
    <mergeCell ref="B22:C22"/>
    <mergeCell ref="B23:C23"/>
    <mergeCell ref="B24:C24"/>
    <mergeCell ref="B25:C25"/>
    <mergeCell ref="B26:C26"/>
    <mergeCell ref="B39:C39"/>
    <mergeCell ref="B28:C28"/>
    <mergeCell ref="B29:C29"/>
    <mergeCell ref="B30:C30"/>
    <mergeCell ref="B31:C31"/>
    <mergeCell ref="B32:C32"/>
    <mergeCell ref="B33:C33"/>
    <mergeCell ref="B34:C34"/>
    <mergeCell ref="B35:C35"/>
    <mergeCell ref="B36:C36"/>
    <mergeCell ref="B37:C37"/>
    <mergeCell ref="B38:C38"/>
    <mergeCell ref="B49:C49"/>
    <mergeCell ref="B50:C50"/>
    <mergeCell ref="B51:C51"/>
    <mergeCell ref="B40:C40"/>
    <mergeCell ref="B41:C41"/>
    <mergeCell ref="B42:C42"/>
    <mergeCell ref="B43:C43"/>
    <mergeCell ref="B44:C44"/>
    <mergeCell ref="B45:C45"/>
    <mergeCell ref="A80:E80"/>
    <mergeCell ref="A1:J1"/>
    <mergeCell ref="A2:J2"/>
    <mergeCell ref="A3:J3"/>
    <mergeCell ref="C70:D70"/>
    <mergeCell ref="A71:D71"/>
    <mergeCell ref="A72:D72"/>
    <mergeCell ref="B52:C52"/>
    <mergeCell ref="B53:C53"/>
    <mergeCell ref="B54:C54"/>
    <mergeCell ref="B55:C55"/>
    <mergeCell ref="B56:C56"/>
    <mergeCell ref="B57:C57"/>
    <mergeCell ref="B46:C46"/>
    <mergeCell ref="B47:C47"/>
    <mergeCell ref="B48:C48"/>
    <mergeCell ref="A73:D73"/>
    <mergeCell ref="A75:F75"/>
    <mergeCell ref="A77:D77"/>
    <mergeCell ref="A78:F78"/>
    <mergeCell ref="A79:E79"/>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9"/>
  <sheetViews>
    <sheetView topLeftCell="A52" workbookViewId="0">
      <selection activeCell="E71" sqref="E71"/>
    </sheetView>
  </sheetViews>
  <sheetFormatPr defaultRowHeight="14.4" x14ac:dyDescent="0.3"/>
  <cols>
    <col min="1" max="1" width="10.6640625" style="157" customWidth="1"/>
    <col min="3" max="3" width="12.33203125" customWidth="1"/>
    <col min="4" max="4" width="10.88671875" customWidth="1"/>
    <col min="5" max="5" width="11" customWidth="1"/>
    <col min="6" max="10" width="8.109375" customWidth="1"/>
  </cols>
  <sheetData>
    <row r="1" spans="1:10" ht="15.6" x14ac:dyDescent="0.3">
      <c r="A1" s="213" t="s">
        <v>439</v>
      </c>
      <c r="B1" s="213"/>
      <c r="C1" s="213"/>
      <c r="D1" s="213"/>
      <c r="E1" s="213"/>
      <c r="F1" s="213"/>
      <c r="G1" s="213"/>
      <c r="H1" s="213"/>
      <c r="I1" s="213"/>
      <c r="J1" s="213"/>
    </row>
    <row r="2" spans="1:10" ht="15.6" x14ac:dyDescent="0.3">
      <c r="A2" s="213" t="s">
        <v>134</v>
      </c>
      <c r="B2" s="213"/>
      <c r="C2" s="213"/>
      <c r="D2" s="213"/>
      <c r="E2" s="213"/>
      <c r="F2" s="213"/>
      <c r="G2" s="213"/>
      <c r="H2" s="213"/>
      <c r="I2" s="213"/>
      <c r="J2" s="213"/>
    </row>
    <row r="3" spans="1:10" ht="15.6" x14ac:dyDescent="0.3">
      <c r="A3" s="223" t="s">
        <v>135</v>
      </c>
      <c r="B3" s="223"/>
      <c r="C3" s="223"/>
      <c r="D3" s="223"/>
      <c r="E3" s="223"/>
      <c r="F3" s="223"/>
      <c r="G3" s="223"/>
      <c r="H3" s="223"/>
      <c r="I3" s="223"/>
      <c r="J3" s="223"/>
    </row>
    <row r="4" spans="1:10" ht="46.5" customHeight="1" x14ac:dyDescent="0.3">
      <c r="A4" s="131" t="s">
        <v>125</v>
      </c>
      <c r="B4" s="231" t="s">
        <v>273</v>
      </c>
      <c r="C4" s="231"/>
      <c r="D4" s="170" t="s">
        <v>126</v>
      </c>
      <c r="E4" s="172" t="s">
        <v>138</v>
      </c>
      <c r="F4" s="173" t="s">
        <v>274</v>
      </c>
      <c r="G4" s="173" t="s">
        <v>275</v>
      </c>
      <c r="H4" s="172" t="s">
        <v>141</v>
      </c>
      <c r="I4" s="172" t="s">
        <v>276</v>
      </c>
      <c r="J4" s="173" t="s">
        <v>277</v>
      </c>
    </row>
    <row r="5" spans="1:10" ht="21" customHeight="1" x14ac:dyDescent="0.3">
      <c r="A5" s="130">
        <v>43864</v>
      </c>
      <c r="B5" s="229" t="s">
        <v>282</v>
      </c>
      <c r="C5" s="229"/>
      <c r="D5" s="172" t="s">
        <v>440</v>
      </c>
      <c r="E5" s="170" t="s">
        <v>148</v>
      </c>
      <c r="F5" s="172">
        <v>0</v>
      </c>
      <c r="G5" s="172">
        <v>0</v>
      </c>
      <c r="H5" s="172">
        <v>0</v>
      </c>
      <c r="I5" s="172">
        <v>20.9</v>
      </c>
      <c r="J5" s="82">
        <v>0</v>
      </c>
    </row>
    <row r="6" spans="1:10" ht="21" customHeight="1" x14ac:dyDescent="0.3">
      <c r="A6" s="130">
        <v>43864</v>
      </c>
      <c r="B6" s="229" t="s">
        <v>441</v>
      </c>
      <c r="C6" s="229"/>
      <c r="D6" s="172" t="s">
        <v>440</v>
      </c>
      <c r="E6" s="170" t="s">
        <v>152</v>
      </c>
      <c r="F6" s="172">
        <v>0</v>
      </c>
      <c r="G6" s="172">
        <v>0</v>
      </c>
      <c r="H6" s="172">
        <v>0</v>
      </c>
      <c r="I6" s="172">
        <v>20.9</v>
      </c>
      <c r="J6" s="82">
        <v>0</v>
      </c>
    </row>
    <row r="7" spans="1:10" ht="21" customHeight="1" x14ac:dyDescent="0.3">
      <c r="A7" s="130">
        <v>43864</v>
      </c>
      <c r="B7" s="229" t="s">
        <v>280</v>
      </c>
      <c r="C7" s="229"/>
      <c r="D7" s="172" t="s">
        <v>440</v>
      </c>
      <c r="E7" s="170" t="s">
        <v>426</v>
      </c>
      <c r="F7" s="172">
        <v>0</v>
      </c>
      <c r="G7" s="172">
        <v>0</v>
      </c>
      <c r="H7" s="172">
        <v>0</v>
      </c>
      <c r="I7" s="172">
        <v>20.9</v>
      </c>
      <c r="J7" s="82">
        <v>0</v>
      </c>
    </row>
    <row r="8" spans="1:10" ht="21" customHeight="1" x14ac:dyDescent="0.3">
      <c r="A8" s="130">
        <v>43865</v>
      </c>
      <c r="B8" s="229" t="s">
        <v>282</v>
      </c>
      <c r="C8" s="229"/>
      <c r="D8" s="172" t="s">
        <v>442</v>
      </c>
      <c r="E8" s="170" t="s">
        <v>148</v>
      </c>
      <c r="F8" s="172">
        <v>0</v>
      </c>
      <c r="G8" s="172">
        <v>0</v>
      </c>
      <c r="H8" s="172">
        <v>0</v>
      </c>
      <c r="I8" s="172">
        <v>20.9</v>
      </c>
      <c r="J8" s="82">
        <v>0</v>
      </c>
    </row>
    <row r="9" spans="1:10" ht="21" customHeight="1" x14ac:dyDescent="0.3">
      <c r="A9" s="130">
        <v>43865</v>
      </c>
      <c r="B9" s="229" t="s">
        <v>443</v>
      </c>
      <c r="C9" s="229"/>
      <c r="D9" s="172" t="s">
        <v>442</v>
      </c>
      <c r="E9" s="170" t="s">
        <v>152</v>
      </c>
      <c r="F9" s="172">
        <v>0</v>
      </c>
      <c r="G9" s="172">
        <v>0</v>
      </c>
      <c r="H9" s="172">
        <v>0</v>
      </c>
      <c r="I9" s="172">
        <v>20.9</v>
      </c>
      <c r="J9" s="82">
        <v>0</v>
      </c>
    </row>
    <row r="10" spans="1:10" ht="21" customHeight="1" x14ac:dyDescent="0.3">
      <c r="A10" s="130">
        <v>43865</v>
      </c>
      <c r="B10" s="229" t="s">
        <v>280</v>
      </c>
      <c r="C10" s="229"/>
      <c r="D10" s="172" t="s">
        <v>442</v>
      </c>
      <c r="E10" s="170" t="s">
        <v>426</v>
      </c>
      <c r="F10" s="172">
        <v>0</v>
      </c>
      <c r="G10" s="172">
        <v>0</v>
      </c>
      <c r="H10" s="172">
        <v>0</v>
      </c>
      <c r="I10" s="172">
        <v>20.9</v>
      </c>
      <c r="J10" s="82">
        <v>0</v>
      </c>
    </row>
    <row r="11" spans="1:10" ht="21" customHeight="1" x14ac:dyDescent="0.3">
      <c r="A11" s="130">
        <v>43866</v>
      </c>
      <c r="B11" s="229" t="s">
        <v>282</v>
      </c>
      <c r="C11" s="229"/>
      <c r="D11" s="172" t="s">
        <v>444</v>
      </c>
      <c r="E11" s="170" t="s">
        <v>148</v>
      </c>
      <c r="F11" s="172">
        <v>0</v>
      </c>
      <c r="G11" s="172">
        <v>0</v>
      </c>
      <c r="H11" s="172">
        <v>0</v>
      </c>
      <c r="I11" s="172">
        <v>20.9</v>
      </c>
      <c r="J11" s="82">
        <v>0</v>
      </c>
    </row>
    <row r="12" spans="1:10" ht="21" customHeight="1" x14ac:dyDescent="0.3">
      <c r="A12" s="130">
        <v>43866</v>
      </c>
      <c r="B12" s="229" t="s">
        <v>443</v>
      </c>
      <c r="C12" s="229"/>
      <c r="D12" s="172" t="s">
        <v>444</v>
      </c>
      <c r="E12" s="170" t="s">
        <v>152</v>
      </c>
      <c r="F12" s="172">
        <v>0</v>
      </c>
      <c r="G12" s="172">
        <v>0</v>
      </c>
      <c r="H12" s="172">
        <v>0</v>
      </c>
      <c r="I12" s="172">
        <v>20.9</v>
      </c>
      <c r="J12" s="82">
        <v>0</v>
      </c>
    </row>
    <row r="13" spans="1:10" ht="21" customHeight="1" x14ac:dyDescent="0.3">
      <c r="A13" s="130">
        <v>43866</v>
      </c>
      <c r="B13" s="229" t="s">
        <v>280</v>
      </c>
      <c r="C13" s="229"/>
      <c r="D13" s="172" t="s">
        <v>444</v>
      </c>
      <c r="E13" s="170" t="s">
        <v>426</v>
      </c>
      <c r="F13" s="172">
        <v>0</v>
      </c>
      <c r="G13" s="172">
        <v>0</v>
      </c>
      <c r="H13" s="172">
        <v>0</v>
      </c>
      <c r="I13" s="172">
        <v>20.9</v>
      </c>
      <c r="J13" s="82">
        <v>0</v>
      </c>
    </row>
    <row r="14" spans="1:10" ht="20.25" customHeight="1" x14ac:dyDescent="0.3">
      <c r="A14" s="130">
        <v>43867</v>
      </c>
      <c r="B14" s="229" t="s">
        <v>282</v>
      </c>
      <c r="C14" s="229"/>
      <c r="D14" s="172" t="s">
        <v>445</v>
      </c>
      <c r="E14" s="170" t="s">
        <v>148</v>
      </c>
      <c r="F14" s="172">
        <v>0</v>
      </c>
      <c r="G14" s="172">
        <v>0</v>
      </c>
      <c r="H14" s="172">
        <v>0</v>
      </c>
      <c r="I14" s="172">
        <v>20.9</v>
      </c>
      <c r="J14" s="82">
        <v>0</v>
      </c>
    </row>
    <row r="15" spans="1:10" ht="21" customHeight="1" x14ac:dyDescent="0.3">
      <c r="A15" s="130">
        <v>43867</v>
      </c>
      <c r="B15" s="229" t="s">
        <v>443</v>
      </c>
      <c r="C15" s="229"/>
      <c r="D15" s="172" t="s">
        <v>445</v>
      </c>
      <c r="E15" s="170" t="s">
        <v>152</v>
      </c>
      <c r="F15" s="172">
        <v>0</v>
      </c>
      <c r="G15" s="172">
        <v>0</v>
      </c>
      <c r="H15" s="172">
        <v>0</v>
      </c>
      <c r="I15" s="172">
        <v>20.9</v>
      </c>
      <c r="J15" s="82">
        <v>0</v>
      </c>
    </row>
    <row r="16" spans="1:10" ht="21" customHeight="1" x14ac:dyDescent="0.3">
      <c r="A16" s="130">
        <v>43867</v>
      </c>
      <c r="B16" s="229" t="s">
        <v>280</v>
      </c>
      <c r="C16" s="229"/>
      <c r="D16" s="172" t="s">
        <v>445</v>
      </c>
      <c r="E16" s="170" t="s">
        <v>426</v>
      </c>
      <c r="F16" s="172">
        <v>0</v>
      </c>
      <c r="G16" s="172">
        <v>0</v>
      </c>
      <c r="H16" s="172">
        <v>0</v>
      </c>
      <c r="I16" s="172">
        <v>20.9</v>
      </c>
      <c r="J16" s="82">
        <v>0</v>
      </c>
    </row>
    <row r="17" spans="1:15" ht="21" customHeight="1" x14ac:dyDescent="0.3">
      <c r="A17" s="130">
        <v>43868</v>
      </c>
      <c r="B17" s="231" t="s">
        <v>282</v>
      </c>
      <c r="C17" s="231"/>
      <c r="D17" s="172" t="s">
        <v>446</v>
      </c>
      <c r="E17" s="170" t="s">
        <v>148</v>
      </c>
      <c r="F17" s="172">
        <v>0</v>
      </c>
      <c r="G17" s="172">
        <v>0</v>
      </c>
      <c r="H17" s="172">
        <v>0</v>
      </c>
      <c r="I17" s="172">
        <v>20.9</v>
      </c>
      <c r="J17" s="82">
        <v>0</v>
      </c>
    </row>
    <row r="18" spans="1:15" ht="21" customHeight="1" x14ac:dyDescent="0.3">
      <c r="A18" s="130">
        <v>43868</v>
      </c>
      <c r="B18" s="231" t="s">
        <v>278</v>
      </c>
      <c r="C18" s="231"/>
      <c r="D18" s="172" t="s">
        <v>446</v>
      </c>
      <c r="E18" s="170" t="s">
        <v>152</v>
      </c>
      <c r="F18" s="172">
        <v>0</v>
      </c>
      <c r="G18" s="172">
        <v>0</v>
      </c>
      <c r="H18" s="172">
        <v>0</v>
      </c>
      <c r="I18" s="172">
        <v>20.9</v>
      </c>
      <c r="J18" s="82">
        <v>0</v>
      </c>
    </row>
    <row r="19" spans="1:15" ht="21" customHeight="1" x14ac:dyDescent="0.3">
      <c r="A19" s="130">
        <v>43868</v>
      </c>
      <c r="B19" s="231" t="s">
        <v>280</v>
      </c>
      <c r="C19" s="231"/>
      <c r="D19" s="172" t="s">
        <v>446</v>
      </c>
      <c r="E19" s="170" t="s">
        <v>426</v>
      </c>
      <c r="F19" s="172">
        <v>0</v>
      </c>
      <c r="G19" s="172">
        <v>0</v>
      </c>
      <c r="H19" s="172">
        <v>0</v>
      </c>
      <c r="I19" s="172">
        <v>20.9</v>
      </c>
      <c r="J19" s="82">
        <v>0</v>
      </c>
    </row>
    <row r="20" spans="1:15" ht="21" customHeight="1" x14ac:dyDescent="0.3">
      <c r="A20" s="130">
        <v>43869</v>
      </c>
      <c r="B20" s="231" t="s">
        <v>251</v>
      </c>
      <c r="C20" s="231"/>
      <c r="D20" s="172" t="s">
        <v>447</v>
      </c>
      <c r="E20" s="170" t="s">
        <v>148</v>
      </c>
      <c r="F20" s="172">
        <v>0</v>
      </c>
      <c r="G20" s="172">
        <v>0</v>
      </c>
      <c r="H20" s="172">
        <v>0</v>
      </c>
      <c r="I20" s="172">
        <v>20.9</v>
      </c>
      <c r="J20" s="82">
        <v>0</v>
      </c>
    </row>
    <row r="21" spans="1:15" ht="21" customHeight="1" x14ac:dyDescent="0.3">
      <c r="A21" s="130">
        <v>43869</v>
      </c>
      <c r="B21" s="231" t="s">
        <v>172</v>
      </c>
      <c r="C21" s="231"/>
      <c r="D21" s="172" t="s">
        <v>447</v>
      </c>
      <c r="E21" s="170" t="s">
        <v>152</v>
      </c>
      <c r="F21" s="172">
        <v>0</v>
      </c>
      <c r="G21" s="172">
        <v>0</v>
      </c>
      <c r="H21" s="172">
        <v>0</v>
      </c>
      <c r="I21" s="172">
        <v>20.9</v>
      </c>
      <c r="J21" s="82">
        <v>0</v>
      </c>
    </row>
    <row r="22" spans="1:15" ht="21" customHeight="1" x14ac:dyDescent="0.3">
      <c r="A22" s="130">
        <v>43869</v>
      </c>
      <c r="B22" s="231" t="s">
        <v>254</v>
      </c>
      <c r="C22" s="231"/>
      <c r="D22" s="172" t="s">
        <v>447</v>
      </c>
      <c r="E22" s="170" t="s">
        <v>426</v>
      </c>
      <c r="F22" s="172">
        <v>0</v>
      </c>
      <c r="G22" s="172">
        <v>0</v>
      </c>
      <c r="H22" s="172">
        <v>0</v>
      </c>
      <c r="I22" s="172">
        <v>20.9</v>
      </c>
      <c r="J22" s="82">
        <v>0</v>
      </c>
    </row>
    <row r="23" spans="1:15" ht="21" customHeight="1" x14ac:dyDescent="0.3">
      <c r="A23" s="130">
        <v>43871</v>
      </c>
      <c r="B23" s="231" t="s">
        <v>448</v>
      </c>
      <c r="C23" s="231"/>
      <c r="D23" s="172" t="s">
        <v>449</v>
      </c>
      <c r="E23" s="170" t="s">
        <v>148</v>
      </c>
      <c r="F23" s="172">
        <v>0</v>
      </c>
      <c r="G23" s="172">
        <v>0</v>
      </c>
      <c r="H23" s="172">
        <v>0</v>
      </c>
      <c r="I23" s="172">
        <v>20.9</v>
      </c>
      <c r="J23" s="82">
        <v>0</v>
      </c>
    </row>
    <row r="24" spans="1:15" ht="21.75" customHeight="1" x14ac:dyDescent="0.3">
      <c r="A24" s="130">
        <v>43871</v>
      </c>
      <c r="B24" s="231" t="s">
        <v>450</v>
      </c>
      <c r="C24" s="231"/>
      <c r="D24" s="172" t="s">
        <v>449</v>
      </c>
      <c r="E24" s="170" t="s">
        <v>152</v>
      </c>
      <c r="F24" s="172">
        <v>0</v>
      </c>
      <c r="G24" s="172">
        <v>0</v>
      </c>
      <c r="H24" s="172">
        <v>0</v>
      </c>
      <c r="I24" s="172">
        <v>20.9</v>
      </c>
      <c r="J24" s="82">
        <v>0</v>
      </c>
    </row>
    <row r="25" spans="1:15" ht="21" customHeight="1" x14ac:dyDescent="0.3">
      <c r="A25" s="130">
        <v>43871</v>
      </c>
      <c r="B25" s="231" t="s">
        <v>254</v>
      </c>
      <c r="C25" s="231"/>
      <c r="D25" s="172" t="s">
        <v>449</v>
      </c>
      <c r="E25" s="170" t="s">
        <v>426</v>
      </c>
      <c r="F25" s="172">
        <v>0</v>
      </c>
      <c r="G25" s="172">
        <v>0</v>
      </c>
      <c r="H25" s="172">
        <v>0</v>
      </c>
      <c r="I25" s="172">
        <v>20.9</v>
      </c>
      <c r="J25" s="82">
        <v>0</v>
      </c>
    </row>
    <row r="26" spans="1:15" ht="21" customHeight="1" x14ac:dyDescent="0.3">
      <c r="A26" s="130">
        <v>43872</v>
      </c>
      <c r="B26" s="231" t="s">
        <v>448</v>
      </c>
      <c r="C26" s="231"/>
      <c r="D26" s="172" t="s">
        <v>451</v>
      </c>
      <c r="E26" s="170" t="s">
        <v>148</v>
      </c>
      <c r="F26" s="172">
        <v>0</v>
      </c>
      <c r="G26" s="172">
        <v>0</v>
      </c>
      <c r="H26" s="172">
        <v>0</v>
      </c>
      <c r="I26" s="172">
        <v>20.9</v>
      </c>
      <c r="J26" s="82">
        <v>0</v>
      </c>
    </row>
    <row r="27" spans="1:15" ht="21" customHeight="1" x14ac:dyDescent="0.3">
      <c r="A27" s="130">
        <v>43872</v>
      </c>
      <c r="B27" s="231" t="s">
        <v>450</v>
      </c>
      <c r="C27" s="231"/>
      <c r="D27" s="172" t="s">
        <v>451</v>
      </c>
      <c r="E27" s="170" t="s">
        <v>152</v>
      </c>
      <c r="F27" s="172">
        <v>0</v>
      </c>
      <c r="G27" s="172">
        <v>0</v>
      </c>
      <c r="H27" s="172">
        <v>0</v>
      </c>
      <c r="I27" s="172">
        <v>20.9</v>
      </c>
      <c r="J27" s="82">
        <v>0</v>
      </c>
    </row>
    <row r="28" spans="1:15" ht="21" customHeight="1" x14ac:dyDescent="0.3">
      <c r="A28" s="130">
        <v>43872</v>
      </c>
      <c r="B28" s="231" t="s">
        <v>254</v>
      </c>
      <c r="C28" s="231"/>
      <c r="D28" s="172" t="s">
        <v>451</v>
      </c>
      <c r="E28" s="170" t="s">
        <v>426</v>
      </c>
      <c r="F28" s="172">
        <v>0</v>
      </c>
      <c r="G28" s="172">
        <v>0</v>
      </c>
      <c r="H28" s="172">
        <v>0</v>
      </c>
      <c r="I28" s="172">
        <v>20.9</v>
      </c>
      <c r="J28" s="82">
        <v>0</v>
      </c>
    </row>
    <row r="29" spans="1:15" ht="21" customHeight="1" x14ac:dyDescent="0.3">
      <c r="A29" s="130">
        <v>43873</v>
      </c>
      <c r="B29" s="231" t="s">
        <v>448</v>
      </c>
      <c r="C29" s="231"/>
      <c r="D29" s="172" t="s">
        <v>349</v>
      </c>
      <c r="E29" s="170" t="s">
        <v>148</v>
      </c>
      <c r="F29" s="172">
        <v>0</v>
      </c>
      <c r="G29" s="172">
        <v>0</v>
      </c>
      <c r="H29" s="172">
        <v>0</v>
      </c>
      <c r="I29" s="172">
        <v>20.9</v>
      </c>
      <c r="J29" s="82">
        <v>0</v>
      </c>
    </row>
    <row r="30" spans="1:15" ht="21" customHeight="1" x14ac:dyDescent="0.3">
      <c r="A30" s="130">
        <v>43873</v>
      </c>
      <c r="B30" s="231" t="s">
        <v>450</v>
      </c>
      <c r="C30" s="231"/>
      <c r="D30" s="172" t="s">
        <v>349</v>
      </c>
      <c r="E30" s="170" t="s">
        <v>152</v>
      </c>
      <c r="F30" s="172">
        <v>0</v>
      </c>
      <c r="G30" s="172">
        <v>0</v>
      </c>
      <c r="H30" s="172">
        <v>0</v>
      </c>
      <c r="I30" s="172">
        <v>20.9</v>
      </c>
      <c r="J30" s="82">
        <v>0</v>
      </c>
    </row>
    <row r="31" spans="1:15" ht="21" customHeight="1" x14ac:dyDescent="0.3">
      <c r="A31" s="130">
        <v>43873</v>
      </c>
      <c r="B31" s="231" t="s">
        <v>254</v>
      </c>
      <c r="C31" s="231"/>
      <c r="D31" s="172" t="s">
        <v>349</v>
      </c>
      <c r="E31" s="170" t="s">
        <v>426</v>
      </c>
      <c r="F31" s="172">
        <v>0</v>
      </c>
      <c r="G31" s="172">
        <v>0</v>
      </c>
      <c r="H31" s="172">
        <v>0</v>
      </c>
      <c r="I31" s="172">
        <v>20.9</v>
      </c>
      <c r="J31" s="82">
        <v>0</v>
      </c>
    </row>
    <row r="32" spans="1:15" ht="21" customHeight="1" x14ac:dyDescent="0.3">
      <c r="A32" s="130">
        <v>43874</v>
      </c>
      <c r="B32" s="231" t="s">
        <v>452</v>
      </c>
      <c r="C32" s="231"/>
      <c r="D32" s="172"/>
      <c r="E32" s="170" t="s">
        <v>148</v>
      </c>
      <c r="F32" s="172"/>
      <c r="G32" s="172"/>
      <c r="H32" s="172"/>
      <c r="I32" s="172"/>
      <c r="J32" s="82"/>
      <c r="O32" s="156"/>
    </row>
    <row r="33" spans="1:14" ht="21" customHeight="1" x14ac:dyDescent="0.3">
      <c r="A33" s="130">
        <v>43874</v>
      </c>
      <c r="B33" s="231" t="s">
        <v>452</v>
      </c>
      <c r="C33" s="231"/>
      <c r="D33" s="172"/>
      <c r="E33" s="170" t="s">
        <v>152</v>
      </c>
      <c r="F33" s="172"/>
      <c r="G33" s="172"/>
      <c r="H33" s="172"/>
      <c r="I33" s="172"/>
      <c r="J33" s="82"/>
    </row>
    <row r="34" spans="1:14" ht="21" customHeight="1" x14ac:dyDescent="0.3">
      <c r="A34" s="130">
        <v>43874</v>
      </c>
      <c r="B34" s="231" t="s">
        <v>452</v>
      </c>
      <c r="C34" s="231"/>
      <c r="D34" s="172"/>
      <c r="E34" s="170" t="s">
        <v>426</v>
      </c>
      <c r="F34" s="172"/>
      <c r="G34" s="172"/>
      <c r="H34" s="172"/>
      <c r="I34" s="172"/>
      <c r="J34" s="82"/>
    </row>
    <row r="35" spans="1:14" ht="21" customHeight="1" x14ac:dyDescent="0.3">
      <c r="A35" s="130">
        <v>43875</v>
      </c>
      <c r="B35" s="231" t="s">
        <v>453</v>
      </c>
      <c r="C35" s="231"/>
      <c r="D35" s="172"/>
      <c r="E35" s="170" t="s">
        <v>148</v>
      </c>
      <c r="F35" s="172"/>
      <c r="G35" s="172"/>
      <c r="H35" s="172"/>
      <c r="I35" s="172"/>
      <c r="J35" s="82"/>
      <c r="N35" s="156"/>
    </row>
    <row r="36" spans="1:14" ht="21" customHeight="1" x14ac:dyDescent="0.3">
      <c r="A36" s="130">
        <v>43875</v>
      </c>
      <c r="B36" s="231" t="s">
        <v>453</v>
      </c>
      <c r="C36" s="231"/>
      <c r="D36" s="172"/>
      <c r="E36" s="170" t="s">
        <v>152</v>
      </c>
      <c r="F36" s="172"/>
      <c r="G36" s="172"/>
      <c r="H36" s="172"/>
      <c r="I36" s="172"/>
      <c r="J36" s="82"/>
    </row>
    <row r="37" spans="1:14" ht="21" customHeight="1" x14ac:dyDescent="0.3">
      <c r="A37" s="130">
        <v>43875</v>
      </c>
      <c r="B37" s="231" t="s">
        <v>453</v>
      </c>
      <c r="C37" s="231"/>
      <c r="D37" s="172"/>
      <c r="E37" s="170" t="s">
        <v>426</v>
      </c>
      <c r="F37" s="172"/>
      <c r="G37" s="172"/>
      <c r="H37" s="172"/>
      <c r="I37" s="172"/>
      <c r="J37" s="82"/>
    </row>
    <row r="38" spans="1:14" ht="21" customHeight="1" x14ac:dyDescent="0.3">
      <c r="A38" s="130">
        <v>43878</v>
      </c>
      <c r="B38" s="231" t="s">
        <v>454</v>
      </c>
      <c r="C38" s="231"/>
      <c r="D38" s="172"/>
      <c r="E38" s="170" t="s">
        <v>148</v>
      </c>
      <c r="F38" s="172"/>
      <c r="G38" s="172"/>
      <c r="H38" s="172"/>
      <c r="I38" s="172"/>
      <c r="J38" s="82"/>
    </row>
    <row r="39" spans="1:14" ht="21" customHeight="1" x14ac:dyDescent="0.3">
      <c r="A39" s="130">
        <v>43878</v>
      </c>
      <c r="B39" s="231" t="s">
        <v>302</v>
      </c>
      <c r="C39" s="231"/>
      <c r="D39" s="172" t="s">
        <v>455</v>
      </c>
      <c r="E39" s="170" t="s">
        <v>152</v>
      </c>
      <c r="F39" s="172">
        <v>0</v>
      </c>
      <c r="G39" s="172">
        <v>0</v>
      </c>
      <c r="H39" s="172">
        <v>0</v>
      </c>
      <c r="I39" s="172">
        <v>20.9</v>
      </c>
      <c r="J39" s="82">
        <v>0</v>
      </c>
    </row>
    <row r="40" spans="1:14" ht="21" customHeight="1" x14ac:dyDescent="0.3">
      <c r="A40" s="130">
        <v>43878</v>
      </c>
      <c r="B40" s="231" t="s">
        <v>229</v>
      </c>
      <c r="C40" s="231"/>
      <c r="D40" s="172" t="s">
        <v>455</v>
      </c>
      <c r="E40" s="170" t="s">
        <v>426</v>
      </c>
      <c r="F40" s="172">
        <v>0</v>
      </c>
      <c r="G40" s="172">
        <v>0</v>
      </c>
      <c r="H40" s="172">
        <v>0</v>
      </c>
      <c r="I40" s="172">
        <v>20.9</v>
      </c>
      <c r="J40" s="82">
        <v>0</v>
      </c>
    </row>
    <row r="41" spans="1:14" ht="21" customHeight="1" x14ac:dyDescent="0.3">
      <c r="A41" s="130">
        <v>43879</v>
      </c>
      <c r="B41" s="231" t="s">
        <v>448</v>
      </c>
      <c r="C41" s="231"/>
      <c r="D41" s="172" t="s">
        <v>456</v>
      </c>
      <c r="E41" s="170" t="s">
        <v>148</v>
      </c>
      <c r="F41" s="172">
        <v>0</v>
      </c>
      <c r="G41" s="172">
        <v>0</v>
      </c>
      <c r="H41" s="172">
        <v>0</v>
      </c>
      <c r="I41" s="172">
        <v>20.9</v>
      </c>
      <c r="J41" s="82">
        <v>0</v>
      </c>
    </row>
    <row r="42" spans="1:14" ht="21" customHeight="1" x14ac:dyDescent="0.3">
      <c r="A42" s="130">
        <v>43879</v>
      </c>
      <c r="B42" s="231" t="s">
        <v>302</v>
      </c>
      <c r="C42" s="231"/>
      <c r="D42" s="172" t="s">
        <v>456</v>
      </c>
      <c r="E42" s="170" t="s">
        <v>152</v>
      </c>
      <c r="F42" s="172">
        <v>0</v>
      </c>
      <c r="G42" s="172">
        <v>0</v>
      </c>
      <c r="H42" s="172">
        <v>0</v>
      </c>
      <c r="I42" s="172">
        <v>20.9</v>
      </c>
      <c r="J42" s="82">
        <v>0</v>
      </c>
    </row>
    <row r="43" spans="1:14" ht="21" customHeight="1" x14ac:dyDescent="0.3">
      <c r="A43" s="130">
        <v>43879</v>
      </c>
      <c r="B43" s="231" t="s">
        <v>254</v>
      </c>
      <c r="C43" s="231"/>
      <c r="D43" s="172" t="s">
        <v>456</v>
      </c>
      <c r="E43" s="170" t="s">
        <v>426</v>
      </c>
      <c r="F43" s="172">
        <v>0</v>
      </c>
      <c r="G43" s="172">
        <v>0</v>
      </c>
      <c r="H43" s="172">
        <v>0</v>
      </c>
      <c r="I43" s="172">
        <v>20.9</v>
      </c>
      <c r="J43" s="82">
        <v>0</v>
      </c>
    </row>
    <row r="44" spans="1:14" ht="21" customHeight="1" x14ac:dyDescent="0.3">
      <c r="A44" s="130">
        <v>43880</v>
      </c>
      <c r="B44" s="231" t="s">
        <v>233</v>
      </c>
      <c r="C44" s="231"/>
      <c r="D44" s="172" t="s">
        <v>222</v>
      </c>
      <c r="E44" s="170" t="s">
        <v>148</v>
      </c>
      <c r="F44" s="172">
        <v>0</v>
      </c>
      <c r="G44" s="172">
        <v>0</v>
      </c>
      <c r="H44" s="172">
        <v>0</v>
      </c>
      <c r="I44" s="172">
        <v>20.9</v>
      </c>
      <c r="J44" s="82">
        <v>0</v>
      </c>
      <c r="N44" s="156"/>
    </row>
    <row r="45" spans="1:14" ht="21" customHeight="1" x14ac:dyDescent="0.3">
      <c r="A45" s="130">
        <v>43880</v>
      </c>
      <c r="B45" s="231" t="s">
        <v>457</v>
      </c>
      <c r="C45" s="231"/>
      <c r="D45" s="172" t="s">
        <v>222</v>
      </c>
      <c r="E45" s="170" t="s">
        <v>152</v>
      </c>
      <c r="F45" s="172">
        <v>0</v>
      </c>
      <c r="G45" s="172">
        <v>0</v>
      </c>
      <c r="H45" s="172">
        <v>0</v>
      </c>
      <c r="I45" s="172">
        <v>20.9</v>
      </c>
      <c r="J45" s="82">
        <v>0</v>
      </c>
      <c r="N45" s="156"/>
    </row>
    <row r="46" spans="1:14" ht="21" customHeight="1" x14ac:dyDescent="0.3">
      <c r="A46" s="130">
        <v>43880</v>
      </c>
      <c r="B46" s="231" t="s">
        <v>159</v>
      </c>
      <c r="C46" s="231"/>
      <c r="D46" s="172" t="s">
        <v>222</v>
      </c>
      <c r="E46" s="170" t="s">
        <v>426</v>
      </c>
      <c r="F46" s="172">
        <v>0</v>
      </c>
      <c r="G46" s="172">
        <v>0</v>
      </c>
      <c r="H46" s="172">
        <v>0</v>
      </c>
      <c r="I46" s="172">
        <v>20.9</v>
      </c>
      <c r="J46" s="82">
        <v>0</v>
      </c>
    </row>
    <row r="47" spans="1:14" ht="21" customHeight="1" x14ac:dyDescent="0.3">
      <c r="A47" s="130">
        <v>43881</v>
      </c>
      <c r="B47" s="231" t="s">
        <v>454</v>
      </c>
      <c r="C47" s="231"/>
      <c r="D47" s="172"/>
      <c r="E47" s="170" t="s">
        <v>148</v>
      </c>
      <c r="F47" s="172"/>
      <c r="G47" s="172"/>
      <c r="H47" s="172"/>
      <c r="I47" s="172"/>
      <c r="J47" s="82"/>
    </row>
    <row r="48" spans="1:14" ht="21" customHeight="1" x14ac:dyDescent="0.3">
      <c r="A48" s="130">
        <v>43881</v>
      </c>
      <c r="B48" s="231" t="s">
        <v>458</v>
      </c>
      <c r="C48" s="231"/>
      <c r="D48" s="172" t="s">
        <v>459</v>
      </c>
      <c r="E48" s="170" t="s">
        <v>152</v>
      </c>
      <c r="F48" s="172">
        <v>0</v>
      </c>
      <c r="G48" s="172">
        <v>0</v>
      </c>
      <c r="H48" s="172">
        <v>0</v>
      </c>
      <c r="I48" s="172">
        <v>20.9</v>
      </c>
      <c r="J48" s="82">
        <v>0</v>
      </c>
    </row>
    <row r="49" spans="1:10" ht="21" customHeight="1" x14ac:dyDescent="0.3">
      <c r="A49" s="130">
        <v>43881</v>
      </c>
      <c r="B49" s="231" t="s">
        <v>281</v>
      </c>
      <c r="C49" s="231"/>
      <c r="D49" s="172" t="s">
        <v>459</v>
      </c>
      <c r="E49" s="170" t="s">
        <v>426</v>
      </c>
      <c r="F49" s="172">
        <v>0</v>
      </c>
      <c r="G49" s="172">
        <v>0</v>
      </c>
      <c r="H49" s="172">
        <v>0</v>
      </c>
      <c r="I49" s="172">
        <v>20.9</v>
      </c>
      <c r="J49" s="82">
        <v>0</v>
      </c>
    </row>
    <row r="50" spans="1:10" ht="21" customHeight="1" x14ac:dyDescent="0.3">
      <c r="A50" s="130">
        <v>43882</v>
      </c>
      <c r="B50" s="231" t="s">
        <v>454</v>
      </c>
      <c r="C50" s="231"/>
      <c r="D50" s="172"/>
      <c r="E50" s="170" t="s">
        <v>148</v>
      </c>
      <c r="F50" s="172"/>
      <c r="G50" s="172"/>
      <c r="H50" s="172"/>
      <c r="I50" s="172"/>
      <c r="J50" s="82"/>
    </row>
    <row r="51" spans="1:10" ht="21" customHeight="1" x14ac:dyDescent="0.3">
      <c r="A51" s="130">
        <v>43882</v>
      </c>
      <c r="B51" s="231" t="s">
        <v>457</v>
      </c>
      <c r="C51" s="231"/>
      <c r="D51" s="172" t="s">
        <v>460</v>
      </c>
      <c r="E51" s="170" t="s">
        <v>152</v>
      </c>
      <c r="F51" s="172">
        <v>0</v>
      </c>
      <c r="G51" s="172">
        <v>0</v>
      </c>
      <c r="H51" s="172">
        <v>0</v>
      </c>
      <c r="I51" s="172">
        <v>20.9</v>
      </c>
      <c r="J51" s="82">
        <v>0</v>
      </c>
    </row>
    <row r="52" spans="1:10" ht="21" customHeight="1" x14ac:dyDescent="0.3">
      <c r="A52" s="130">
        <v>43882</v>
      </c>
      <c r="B52" s="231" t="s">
        <v>172</v>
      </c>
      <c r="C52" s="231"/>
      <c r="D52" s="172" t="s">
        <v>460</v>
      </c>
      <c r="E52" s="170" t="s">
        <v>426</v>
      </c>
      <c r="F52" s="172">
        <v>0</v>
      </c>
      <c r="G52" s="172">
        <v>0</v>
      </c>
      <c r="H52" s="172">
        <v>0</v>
      </c>
      <c r="I52" s="172">
        <v>20.9</v>
      </c>
      <c r="J52" s="82">
        <v>0</v>
      </c>
    </row>
    <row r="53" spans="1:10" ht="21" customHeight="1" x14ac:dyDescent="0.3">
      <c r="A53" s="130">
        <v>43883</v>
      </c>
      <c r="B53" s="231" t="s">
        <v>299</v>
      </c>
      <c r="C53" s="231"/>
      <c r="D53" s="172" t="s">
        <v>160</v>
      </c>
      <c r="E53" s="170" t="s">
        <v>148</v>
      </c>
      <c r="F53" s="172">
        <v>0</v>
      </c>
      <c r="G53" s="172">
        <v>0</v>
      </c>
      <c r="H53" s="172">
        <v>0</v>
      </c>
      <c r="I53" s="172">
        <v>20.9</v>
      </c>
      <c r="J53" s="82">
        <v>0</v>
      </c>
    </row>
    <row r="54" spans="1:10" ht="21" customHeight="1" x14ac:dyDescent="0.3">
      <c r="A54" s="130">
        <v>43883</v>
      </c>
      <c r="B54" s="231" t="s">
        <v>319</v>
      </c>
      <c r="C54" s="231"/>
      <c r="D54" s="172" t="s">
        <v>160</v>
      </c>
      <c r="E54" s="170" t="s">
        <v>152</v>
      </c>
      <c r="F54" s="172">
        <v>0</v>
      </c>
      <c r="G54" s="172">
        <v>0</v>
      </c>
      <c r="H54" s="172">
        <v>0</v>
      </c>
      <c r="I54" s="172">
        <v>20.9</v>
      </c>
      <c r="J54" s="82">
        <v>0</v>
      </c>
    </row>
    <row r="55" spans="1:10" ht="21" customHeight="1" x14ac:dyDescent="0.3">
      <c r="A55" s="130">
        <v>43883</v>
      </c>
      <c r="B55" s="231" t="s">
        <v>159</v>
      </c>
      <c r="C55" s="231"/>
      <c r="D55" s="172" t="s">
        <v>160</v>
      </c>
      <c r="E55" s="170" t="s">
        <v>426</v>
      </c>
      <c r="F55" s="172">
        <v>0</v>
      </c>
      <c r="G55" s="172">
        <v>0</v>
      </c>
      <c r="H55" s="172">
        <v>0</v>
      </c>
      <c r="I55" s="172">
        <v>20.9</v>
      </c>
      <c r="J55" s="82">
        <v>0</v>
      </c>
    </row>
    <row r="56" spans="1:10" ht="21" customHeight="1" x14ac:dyDescent="0.3">
      <c r="A56" s="130">
        <v>43885</v>
      </c>
      <c r="B56" s="231" t="s">
        <v>448</v>
      </c>
      <c r="C56" s="231"/>
      <c r="D56" s="172" t="s">
        <v>328</v>
      </c>
      <c r="E56" s="170" t="s">
        <v>148</v>
      </c>
      <c r="F56" s="172">
        <v>0</v>
      </c>
      <c r="G56" s="172">
        <v>0</v>
      </c>
      <c r="H56" s="172">
        <v>0</v>
      </c>
      <c r="I56" s="172">
        <v>20.9</v>
      </c>
      <c r="J56" s="82">
        <v>0</v>
      </c>
    </row>
    <row r="57" spans="1:10" ht="21" customHeight="1" x14ac:dyDescent="0.3">
      <c r="A57" s="130">
        <v>43885</v>
      </c>
      <c r="B57" s="231" t="s">
        <v>302</v>
      </c>
      <c r="C57" s="231"/>
      <c r="D57" s="172" t="s">
        <v>328</v>
      </c>
      <c r="E57" s="170" t="s">
        <v>152</v>
      </c>
      <c r="F57" s="172">
        <v>0</v>
      </c>
      <c r="G57" s="172">
        <v>0</v>
      </c>
      <c r="H57" s="172">
        <v>0</v>
      </c>
      <c r="I57" s="172">
        <v>20.9</v>
      </c>
      <c r="J57" s="82">
        <v>0</v>
      </c>
    </row>
    <row r="58" spans="1:10" ht="21" customHeight="1" x14ac:dyDescent="0.3">
      <c r="A58" s="130">
        <v>43885</v>
      </c>
      <c r="B58" s="231" t="s">
        <v>254</v>
      </c>
      <c r="C58" s="231"/>
      <c r="D58" s="172" t="s">
        <v>328</v>
      </c>
      <c r="E58" s="170" t="s">
        <v>426</v>
      </c>
      <c r="F58" s="172">
        <v>0</v>
      </c>
      <c r="G58" s="172">
        <v>0</v>
      </c>
      <c r="H58" s="172">
        <v>0</v>
      </c>
      <c r="I58" s="172">
        <v>20.9</v>
      </c>
      <c r="J58" s="82">
        <v>0</v>
      </c>
    </row>
    <row r="59" spans="1:10" ht="21" customHeight="1" x14ac:dyDescent="0.3">
      <c r="A59" s="130">
        <v>43886</v>
      </c>
      <c r="B59" s="231" t="s">
        <v>461</v>
      </c>
      <c r="C59" s="231"/>
      <c r="D59" s="172"/>
      <c r="E59" s="170" t="s">
        <v>148</v>
      </c>
      <c r="F59" s="172"/>
      <c r="G59" s="172"/>
      <c r="H59" s="172"/>
      <c r="I59" s="172"/>
      <c r="J59" s="82"/>
    </row>
    <row r="60" spans="1:10" ht="21" customHeight="1" x14ac:dyDescent="0.3">
      <c r="A60" s="130">
        <v>43887</v>
      </c>
      <c r="B60" s="231" t="s">
        <v>461</v>
      </c>
      <c r="C60" s="231"/>
      <c r="D60" s="172"/>
      <c r="E60" s="170" t="s">
        <v>152</v>
      </c>
      <c r="F60" s="172"/>
      <c r="G60" s="172"/>
      <c r="H60" s="172"/>
      <c r="I60" s="172"/>
      <c r="J60" s="82"/>
    </row>
    <row r="61" spans="1:10" ht="21" customHeight="1" x14ac:dyDescent="0.3">
      <c r="A61" s="130">
        <v>43887</v>
      </c>
      <c r="B61" s="231" t="s">
        <v>461</v>
      </c>
      <c r="C61" s="231"/>
      <c r="D61" s="172"/>
      <c r="E61" s="170" t="s">
        <v>426</v>
      </c>
      <c r="F61" s="172"/>
      <c r="G61" s="172"/>
      <c r="H61" s="172"/>
      <c r="I61" s="172"/>
      <c r="J61" s="82"/>
    </row>
    <row r="62" spans="1:10" ht="21" customHeight="1" x14ac:dyDescent="0.3">
      <c r="A62" s="130">
        <v>43888</v>
      </c>
      <c r="B62" s="231" t="s">
        <v>462</v>
      </c>
      <c r="C62" s="231"/>
      <c r="D62" s="172" t="s">
        <v>463</v>
      </c>
      <c r="E62" s="170" t="s">
        <v>148</v>
      </c>
      <c r="F62" s="172">
        <v>0</v>
      </c>
      <c r="G62" s="172">
        <v>0</v>
      </c>
      <c r="H62" s="172">
        <v>0</v>
      </c>
      <c r="I62" s="172">
        <v>20.9</v>
      </c>
      <c r="J62" s="82">
        <v>0</v>
      </c>
    </row>
    <row r="63" spans="1:10" ht="21" customHeight="1" x14ac:dyDescent="0.3">
      <c r="A63" s="130">
        <v>43888</v>
      </c>
      <c r="B63" s="231" t="s">
        <v>458</v>
      </c>
      <c r="C63" s="231"/>
      <c r="D63" s="172" t="s">
        <v>463</v>
      </c>
      <c r="E63" s="170" t="s">
        <v>152</v>
      </c>
      <c r="F63" s="172">
        <v>0</v>
      </c>
      <c r="G63" s="172">
        <v>0</v>
      </c>
      <c r="H63" s="172">
        <v>0</v>
      </c>
      <c r="I63" s="172">
        <v>20.9</v>
      </c>
      <c r="J63" s="82">
        <v>0</v>
      </c>
    </row>
    <row r="64" spans="1:10" ht="21" customHeight="1" x14ac:dyDescent="0.3">
      <c r="A64" s="130">
        <v>43888</v>
      </c>
      <c r="B64" s="231" t="s">
        <v>280</v>
      </c>
      <c r="C64" s="231"/>
      <c r="D64" s="172" t="s">
        <v>463</v>
      </c>
      <c r="E64" s="170" t="s">
        <v>426</v>
      </c>
      <c r="F64" s="172">
        <v>0</v>
      </c>
      <c r="G64" s="172">
        <v>0</v>
      </c>
      <c r="H64" s="172">
        <v>0</v>
      </c>
      <c r="I64" s="172">
        <v>20.9</v>
      </c>
      <c r="J64" s="82">
        <v>0</v>
      </c>
    </row>
    <row r="65" spans="1:10" ht="21" customHeight="1" x14ac:dyDescent="0.3">
      <c r="A65" s="131">
        <v>43889</v>
      </c>
      <c r="B65" s="231" t="s">
        <v>462</v>
      </c>
      <c r="C65" s="231"/>
      <c r="D65" s="181" t="s">
        <v>470</v>
      </c>
      <c r="E65" s="179" t="s">
        <v>148</v>
      </c>
      <c r="F65" s="181">
        <v>0</v>
      </c>
      <c r="G65" s="181">
        <v>0</v>
      </c>
      <c r="H65" s="181">
        <v>0</v>
      </c>
      <c r="I65" s="181">
        <v>20.9</v>
      </c>
      <c r="J65" s="83">
        <v>0</v>
      </c>
    </row>
    <row r="66" spans="1:10" ht="21" customHeight="1" x14ac:dyDescent="0.3">
      <c r="A66" s="131">
        <v>43889</v>
      </c>
      <c r="B66" s="231" t="s">
        <v>458</v>
      </c>
      <c r="C66" s="231"/>
      <c r="D66" s="181" t="s">
        <v>470</v>
      </c>
      <c r="E66" s="179" t="s">
        <v>152</v>
      </c>
      <c r="F66" s="181">
        <v>0</v>
      </c>
      <c r="G66" s="181">
        <v>0</v>
      </c>
      <c r="H66" s="181">
        <v>0</v>
      </c>
      <c r="I66" s="181">
        <v>20.9</v>
      </c>
      <c r="J66" s="83">
        <v>0</v>
      </c>
    </row>
    <row r="67" spans="1:10" ht="21" customHeight="1" x14ac:dyDescent="0.3">
      <c r="A67" s="131">
        <v>43889</v>
      </c>
      <c r="B67" s="231" t="s">
        <v>280</v>
      </c>
      <c r="C67" s="231"/>
      <c r="D67" s="181" t="s">
        <v>470</v>
      </c>
      <c r="E67" s="179" t="s">
        <v>426</v>
      </c>
      <c r="F67" s="181">
        <v>0</v>
      </c>
      <c r="G67" s="181">
        <v>0</v>
      </c>
      <c r="H67" s="181">
        <v>0</v>
      </c>
      <c r="I67" s="181">
        <v>20.9</v>
      </c>
      <c r="J67" s="83">
        <v>0</v>
      </c>
    </row>
    <row r="68" spans="1:10" x14ac:dyDescent="0.3">
      <c r="A68" s="87" t="s">
        <v>10</v>
      </c>
      <c r="B68" s="92"/>
      <c r="C68" s="225"/>
      <c r="D68" s="225"/>
      <c r="E68" s="171"/>
      <c r="F68" s="94"/>
    </row>
    <row r="69" spans="1:10" x14ac:dyDescent="0.3">
      <c r="A69" s="222" t="s">
        <v>187</v>
      </c>
      <c r="B69" s="222"/>
      <c r="C69" s="222"/>
      <c r="D69" s="222"/>
      <c r="E69" s="171"/>
      <c r="F69" s="94"/>
    </row>
    <row r="70" spans="1:10" x14ac:dyDescent="0.3">
      <c r="A70" s="222" t="s">
        <v>188</v>
      </c>
      <c r="B70" s="222"/>
      <c r="C70" s="222"/>
      <c r="D70" s="222"/>
      <c r="E70" s="171"/>
      <c r="F70" s="94"/>
    </row>
    <row r="71" spans="1:10" x14ac:dyDescent="0.3">
      <c r="A71" s="222" t="s">
        <v>189</v>
      </c>
      <c r="B71" s="222"/>
      <c r="C71" s="222"/>
      <c r="D71" s="222"/>
      <c r="E71" s="171"/>
      <c r="F71" s="94"/>
    </row>
    <row r="72" spans="1:10" x14ac:dyDescent="0.3">
      <c r="A72" s="89" t="s">
        <v>190</v>
      </c>
      <c r="B72" s="89"/>
      <c r="C72" s="89"/>
      <c r="D72" s="89"/>
    </row>
    <row r="73" spans="1:10" x14ac:dyDescent="0.3">
      <c r="A73" s="222" t="s">
        <v>191</v>
      </c>
      <c r="B73" s="222"/>
      <c r="C73" s="222"/>
      <c r="D73" s="222"/>
      <c r="E73" s="222"/>
      <c r="F73" s="222"/>
    </row>
    <row r="74" spans="1:10" ht="15.6" x14ac:dyDescent="0.35">
      <c r="A74" t="s">
        <v>192</v>
      </c>
    </row>
    <row r="75" spans="1:10" ht="15.6" x14ac:dyDescent="0.35">
      <c r="A75" s="222" t="s">
        <v>193</v>
      </c>
      <c r="B75" s="222"/>
      <c r="C75" s="222"/>
      <c r="D75" s="222"/>
    </row>
    <row r="76" spans="1:10" x14ac:dyDescent="0.3">
      <c r="A76" s="222" t="s">
        <v>194</v>
      </c>
      <c r="B76" s="222"/>
      <c r="C76" s="222"/>
      <c r="D76" s="222"/>
      <c r="E76" s="222"/>
      <c r="F76" s="222"/>
    </row>
    <row r="77" spans="1:10" ht="15.6" x14ac:dyDescent="0.35">
      <c r="A77" s="222" t="s">
        <v>195</v>
      </c>
      <c r="B77" s="222"/>
      <c r="C77" s="222"/>
      <c r="D77" s="222"/>
      <c r="E77" s="222"/>
    </row>
    <row r="78" spans="1:10" x14ac:dyDescent="0.3">
      <c r="A78" s="222" t="s">
        <v>196</v>
      </c>
      <c r="B78" s="222"/>
      <c r="C78" s="222"/>
      <c r="D78" s="222"/>
      <c r="E78" s="222"/>
    </row>
    <row r="79" spans="1:10" x14ac:dyDescent="0.3">
      <c r="A79" s="89" t="s">
        <v>197</v>
      </c>
      <c r="B79" s="89"/>
      <c r="C79" s="89"/>
      <c r="D79" s="89"/>
    </row>
  </sheetData>
  <mergeCells count="76">
    <mergeCell ref="B11:C11"/>
    <mergeCell ref="A1:J1"/>
    <mergeCell ref="A2:J2"/>
    <mergeCell ref="A3:J3"/>
    <mergeCell ref="B4:C4"/>
    <mergeCell ref="B5:C5"/>
    <mergeCell ref="B6:C6"/>
    <mergeCell ref="B7:C7"/>
    <mergeCell ref="B8:C8"/>
    <mergeCell ref="B9:C9"/>
    <mergeCell ref="B10:C10"/>
    <mergeCell ref="B23:C23"/>
    <mergeCell ref="B12:C12"/>
    <mergeCell ref="B13:C13"/>
    <mergeCell ref="B14:C14"/>
    <mergeCell ref="B15:C15"/>
    <mergeCell ref="B16:C16"/>
    <mergeCell ref="B17:C17"/>
    <mergeCell ref="B18:C18"/>
    <mergeCell ref="B19:C19"/>
    <mergeCell ref="B20:C20"/>
    <mergeCell ref="B21:C21"/>
    <mergeCell ref="B22:C22"/>
    <mergeCell ref="B35:C35"/>
    <mergeCell ref="B24:C24"/>
    <mergeCell ref="B25:C25"/>
    <mergeCell ref="B26:C26"/>
    <mergeCell ref="B27:C27"/>
    <mergeCell ref="B28:C28"/>
    <mergeCell ref="B29:C29"/>
    <mergeCell ref="B30:C30"/>
    <mergeCell ref="B31:C31"/>
    <mergeCell ref="B32:C32"/>
    <mergeCell ref="B33:C33"/>
    <mergeCell ref="B34:C34"/>
    <mergeCell ref="B60:C60"/>
    <mergeCell ref="B61:C61"/>
    <mergeCell ref="B47:C47"/>
    <mergeCell ref="B36:C36"/>
    <mergeCell ref="B37:C37"/>
    <mergeCell ref="B38:C38"/>
    <mergeCell ref="B39:C39"/>
    <mergeCell ref="B40:C40"/>
    <mergeCell ref="B41:C41"/>
    <mergeCell ref="B42:C42"/>
    <mergeCell ref="B43:C43"/>
    <mergeCell ref="B44:C44"/>
    <mergeCell ref="B45:C45"/>
    <mergeCell ref="B46:C46"/>
    <mergeCell ref="B59:C59"/>
    <mergeCell ref="B48:C48"/>
    <mergeCell ref="B49:C49"/>
    <mergeCell ref="B50:C50"/>
    <mergeCell ref="B51:C51"/>
    <mergeCell ref="B52:C52"/>
    <mergeCell ref="B53:C53"/>
    <mergeCell ref="B54:C54"/>
    <mergeCell ref="B55:C55"/>
    <mergeCell ref="B56:C56"/>
    <mergeCell ref="B57:C57"/>
    <mergeCell ref="B58:C58"/>
    <mergeCell ref="B62:C62"/>
    <mergeCell ref="B63:C63"/>
    <mergeCell ref="B64:C64"/>
    <mergeCell ref="B67:C67"/>
    <mergeCell ref="A78:E78"/>
    <mergeCell ref="C68:D68"/>
    <mergeCell ref="A69:D69"/>
    <mergeCell ref="A70:D70"/>
    <mergeCell ref="A71:D71"/>
    <mergeCell ref="A73:F73"/>
    <mergeCell ref="A75:D75"/>
    <mergeCell ref="A76:F76"/>
    <mergeCell ref="A77:E77"/>
    <mergeCell ref="B65:C65"/>
    <mergeCell ref="B66:C66"/>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workbookViewId="0">
      <selection activeCell="L8" sqref="L8"/>
    </sheetView>
  </sheetViews>
  <sheetFormatPr defaultRowHeight="14.4" x14ac:dyDescent="0.3"/>
  <cols>
    <col min="1" max="1" width="10.6640625" style="157" customWidth="1"/>
    <col min="3" max="3" width="12.33203125" customWidth="1"/>
    <col min="4" max="4" width="10.88671875" customWidth="1"/>
    <col min="5" max="5" width="11" customWidth="1"/>
    <col min="6" max="10" width="8.109375" customWidth="1"/>
  </cols>
  <sheetData>
    <row r="1" spans="1:10" ht="15.6" x14ac:dyDescent="0.3">
      <c r="A1" s="213" t="s">
        <v>471</v>
      </c>
      <c r="B1" s="213"/>
      <c r="C1" s="213"/>
      <c r="D1" s="213"/>
      <c r="E1" s="213"/>
      <c r="F1" s="213"/>
      <c r="G1" s="213"/>
      <c r="H1" s="213"/>
      <c r="I1" s="213"/>
      <c r="J1" s="213"/>
    </row>
    <row r="2" spans="1:10" ht="15.6" x14ac:dyDescent="0.3">
      <c r="A2" s="213" t="s">
        <v>134</v>
      </c>
      <c r="B2" s="213"/>
      <c r="C2" s="213"/>
      <c r="D2" s="213"/>
      <c r="E2" s="213"/>
      <c r="F2" s="213"/>
      <c r="G2" s="213"/>
      <c r="H2" s="213"/>
      <c r="I2" s="213"/>
      <c r="J2" s="213"/>
    </row>
    <row r="3" spans="1:10" ht="15.6" x14ac:dyDescent="0.3">
      <c r="A3" s="223" t="s">
        <v>135</v>
      </c>
      <c r="B3" s="223"/>
      <c r="C3" s="223"/>
      <c r="D3" s="223"/>
      <c r="E3" s="223"/>
      <c r="F3" s="223"/>
      <c r="G3" s="223"/>
      <c r="H3" s="223"/>
      <c r="I3" s="223"/>
      <c r="J3" s="223"/>
    </row>
    <row r="4" spans="1:10" ht="46.5" customHeight="1" x14ac:dyDescent="0.3">
      <c r="A4" s="131" t="s">
        <v>125</v>
      </c>
      <c r="B4" s="231" t="s">
        <v>273</v>
      </c>
      <c r="C4" s="231"/>
      <c r="D4" s="185" t="s">
        <v>126</v>
      </c>
      <c r="E4" s="187" t="s">
        <v>138</v>
      </c>
      <c r="F4" s="188" t="s">
        <v>274</v>
      </c>
      <c r="G4" s="188" t="s">
        <v>275</v>
      </c>
      <c r="H4" s="187" t="s">
        <v>141</v>
      </c>
      <c r="I4" s="187" t="s">
        <v>276</v>
      </c>
      <c r="J4" s="188" t="s">
        <v>277</v>
      </c>
    </row>
    <row r="5" spans="1:10" ht="21" customHeight="1" x14ac:dyDescent="0.3">
      <c r="A5" s="131">
        <v>43892</v>
      </c>
      <c r="B5" s="229" t="s">
        <v>350</v>
      </c>
      <c r="C5" s="229"/>
      <c r="D5" s="187" t="s">
        <v>472</v>
      </c>
      <c r="E5" s="185" t="s">
        <v>148</v>
      </c>
      <c r="F5" s="187">
        <v>0</v>
      </c>
      <c r="G5" s="187">
        <v>0</v>
      </c>
      <c r="H5" s="187">
        <v>0</v>
      </c>
      <c r="I5" s="187">
        <v>20.9</v>
      </c>
      <c r="J5" s="82">
        <v>0</v>
      </c>
    </row>
    <row r="6" spans="1:10" ht="21" customHeight="1" x14ac:dyDescent="0.3">
      <c r="A6" s="131">
        <v>43892</v>
      </c>
      <c r="B6" s="229" t="s">
        <v>352</v>
      </c>
      <c r="C6" s="229"/>
      <c r="D6" s="187" t="s">
        <v>472</v>
      </c>
      <c r="E6" s="185" t="s">
        <v>152</v>
      </c>
      <c r="F6" s="187">
        <v>0</v>
      </c>
      <c r="G6" s="187">
        <v>0</v>
      </c>
      <c r="H6" s="187">
        <v>0</v>
      </c>
      <c r="I6" s="187">
        <v>20.9</v>
      </c>
      <c r="J6" s="82">
        <v>0</v>
      </c>
    </row>
    <row r="7" spans="1:10" ht="21" customHeight="1" x14ac:dyDescent="0.3">
      <c r="A7" s="131">
        <v>43892</v>
      </c>
      <c r="B7" s="229" t="s">
        <v>330</v>
      </c>
      <c r="C7" s="229"/>
      <c r="D7" s="187" t="s">
        <v>472</v>
      </c>
      <c r="E7" s="185" t="s">
        <v>426</v>
      </c>
      <c r="F7" s="187">
        <v>0</v>
      </c>
      <c r="G7" s="187">
        <v>0</v>
      </c>
      <c r="H7" s="187">
        <v>0</v>
      </c>
      <c r="I7" s="187">
        <v>20.9</v>
      </c>
      <c r="J7" s="82">
        <v>0</v>
      </c>
    </row>
    <row r="8" spans="1:10" ht="21" customHeight="1" x14ac:dyDescent="0.3">
      <c r="A8" s="131">
        <v>43893</v>
      </c>
      <c r="B8" s="229" t="s">
        <v>350</v>
      </c>
      <c r="C8" s="229"/>
      <c r="D8" s="187" t="s">
        <v>473</v>
      </c>
      <c r="E8" s="185" t="s">
        <v>148</v>
      </c>
      <c r="F8" s="187">
        <v>0</v>
      </c>
      <c r="G8" s="187">
        <v>0</v>
      </c>
      <c r="H8" s="187">
        <v>0</v>
      </c>
      <c r="I8" s="187">
        <v>20.9</v>
      </c>
      <c r="J8" s="82">
        <v>0</v>
      </c>
    </row>
    <row r="9" spans="1:10" ht="21" customHeight="1" x14ac:dyDescent="0.3">
      <c r="A9" s="131">
        <v>43893</v>
      </c>
      <c r="B9" s="229" t="s">
        <v>352</v>
      </c>
      <c r="C9" s="229"/>
      <c r="D9" s="187" t="s">
        <v>473</v>
      </c>
      <c r="E9" s="185" t="s">
        <v>152</v>
      </c>
      <c r="F9" s="187">
        <v>0</v>
      </c>
      <c r="G9" s="187">
        <v>0</v>
      </c>
      <c r="H9" s="187">
        <v>0</v>
      </c>
      <c r="I9" s="187">
        <v>20.9</v>
      </c>
      <c r="J9" s="82">
        <v>0</v>
      </c>
    </row>
    <row r="10" spans="1:10" ht="21" customHeight="1" x14ac:dyDescent="0.3">
      <c r="A10" s="131">
        <v>43893</v>
      </c>
      <c r="B10" s="229" t="s">
        <v>474</v>
      </c>
      <c r="C10" s="229"/>
      <c r="D10" s="187" t="s">
        <v>473</v>
      </c>
      <c r="E10" s="185" t="s">
        <v>426</v>
      </c>
      <c r="F10" s="187">
        <v>0</v>
      </c>
      <c r="G10" s="187">
        <v>0</v>
      </c>
      <c r="H10" s="187">
        <v>0</v>
      </c>
      <c r="I10" s="187">
        <v>20.9</v>
      </c>
      <c r="J10" s="82">
        <v>0</v>
      </c>
    </row>
    <row r="11" spans="1:10" ht="21" customHeight="1" x14ac:dyDescent="0.3">
      <c r="A11" s="131">
        <v>43894</v>
      </c>
      <c r="B11" s="229" t="s">
        <v>350</v>
      </c>
      <c r="C11" s="229"/>
      <c r="D11" s="187" t="s">
        <v>475</v>
      </c>
      <c r="E11" s="185" t="s">
        <v>148</v>
      </c>
      <c r="F11" s="187">
        <v>0</v>
      </c>
      <c r="G11" s="187">
        <v>0</v>
      </c>
      <c r="H11" s="187">
        <v>0</v>
      </c>
      <c r="I11" s="187">
        <v>20.9</v>
      </c>
      <c r="J11" s="82">
        <v>0</v>
      </c>
    </row>
    <row r="12" spans="1:10" ht="21" customHeight="1" x14ac:dyDescent="0.3">
      <c r="A12" s="131">
        <v>43894</v>
      </c>
      <c r="B12" s="229" t="s">
        <v>352</v>
      </c>
      <c r="C12" s="229"/>
      <c r="D12" s="187" t="s">
        <v>475</v>
      </c>
      <c r="E12" s="185" t="s">
        <v>152</v>
      </c>
      <c r="F12" s="187">
        <v>0</v>
      </c>
      <c r="G12" s="187">
        <v>0</v>
      </c>
      <c r="H12" s="187">
        <v>0</v>
      </c>
      <c r="I12" s="187">
        <v>20.9</v>
      </c>
      <c r="J12" s="82">
        <v>0</v>
      </c>
    </row>
    <row r="13" spans="1:10" ht="21" customHeight="1" x14ac:dyDescent="0.3">
      <c r="A13" s="131">
        <v>43894</v>
      </c>
      <c r="B13" s="229" t="s">
        <v>474</v>
      </c>
      <c r="C13" s="229"/>
      <c r="D13" s="187" t="s">
        <v>475</v>
      </c>
      <c r="E13" s="185" t="s">
        <v>426</v>
      </c>
      <c r="F13" s="187">
        <v>0</v>
      </c>
      <c r="G13" s="187">
        <v>0</v>
      </c>
      <c r="H13" s="187">
        <v>0</v>
      </c>
      <c r="I13" s="187">
        <v>20.9</v>
      </c>
      <c r="J13" s="82">
        <v>0</v>
      </c>
    </row>
    <row r="14" spans="1:10" ht="21" customHeight="1" x14ac:dyDescent="0.3">
      <c r="A14" s="131">
        <v>43895</v>
      </c>
      <c r="B14" s="229" t="s">
        <v>350</v>
      </c>
      <c r="C14" s="229"/>
      <c r="D14" s="187" t="s">
        <v>481</v>
      </c>
      <c r="E14" s="185" t="s">
        <v>148</v>
      </c>
      <c r="F14" s="187">
        <v>0</v>
      </c>
      <c r="G14" s="187">
        <v>0</v>
      </c>
      <c r="H14" s="187">
        <v>0</v>
      </c>
      <c r="I14" s="187">
        <v>20.9</v>
      </c>
      <c r="J14" s="82">
        <v>0</v>
      </c>
    </row>
    <row r="15" spans="1:10" ht="21" customHeight="1" x14ac:dyDescent="0.3">
      <c r="A15" s="131">
        <v>43895</v>
      </c>
      <c r="B15" s="229" t="s">
        <v>352</v>
      </c>
      <c r="C15" s="229"/>
      <c r="D15" s="187" t="s">
        <v>481</v>
      </c>
      <c r="E15" s="185" t="s">
        <v>152</v>
      </c>
      <c r="F15" s="187">
        <v>0</v>
      </c>
      <c r="G15" s="187">
        <v>0</v>
      </c>
      <c r="H15" s="187">
        <v>0</v>
      </c>
      <c r="I15" s="187">
        <v>20.9</v>
      </c>
      <c r="J15" s="82">
        <v>0</v>
      </c>
    </row>
    <row r="16" spans="1:10" ht="21" customHeight="1" x14ac:dyDescent="0.3">
      <c r="A16" s="131">
        <v>43895</v>
      </c>
      <c r="B16" s="229" t="s">
        <v>474</v>
      </c>
      <c r="C16" s="229"/>
      <c r="D16" s="187" t="s">
        <v>481</v>
      </c>
      <c r="E16" s="185" t="s">
        <v>426</v>
      </c>
      <c r="F16" s="187">
        <v>0</v>
      </c>
      <c r="G16" s="187">
        <v>0</v>
      </c>
      <c r="H16" s="187">
        <v>0</v>
      </c>
      <c r="I16" s="187">
        <v>20.9</v>
      </c>
      <c r="J16" s="82">
        <v>0</v>
      </c>
    </row>
    <row r="17" spans="1:10" ht="21" customHeight="1" x14ac:dyDescent="0.3">
      <c r="A17" s="131">
        <v>43896</v>
      </c>
      <c r="B17" s="229" t="s">
        <v>482</v>
      </c>
      <c r="C17" s="229"/>
      <c r="D17" s="187" t="s">
        <v>483</v>
      </c>
      <c r="E17" s="185" t="s">
        <v>148</v>
      </c>
      <c r="F17" s="187">
        <v>0</v>
      </c>
      <c r="G17" s="187">
        <v>0</v>
      </c>
      <c r="H17" s="187">
        <v>0</v>
      </c>
      <c r="I17" s="187">
        <v>20.9</v>
      </c>
      <c r="J17" s="82">
        <v>0</v>
      </c>
    </row>
    <row r="18" spans="1:10" ht="21" customHeight="1" x14ac:dyDescent="0.3">
      <c r="A18" s="131">
        <v>43896</v>
      </c>
      <c r="B18" s="229" t="s">
        <v>355</v>
      </c>
      <c r="C18" s="229"/>
      <c r="D18" s="187" t="s">
        <v>483</v>
      </c>
      <c r="E18" s="185" t="s">
        <v>152</v>
      </c>
      <c r="F18" s="187">
        <v>0</v>
      </c>
      <c r="G18" s="187">
        <v>0</v>
      </c>
      <c r="H18" s="187">
        <v>0</v>
      </c>
      <c r="I18" s="187">
        <v>20.9</v>
      </c>
      <c r="J18" s="82">
        <v>0</v>
      </c>
    </row>
    <row r="19" spans="1:10" ht="21" customHeight="1" x14ac:dyDescent="0.3">
      <c r="A19" s="131">
        <v>43896</v>
      </c>
      <c r="B19" s="229" t="s">
        <v>356</v>
      </c>
      <c r="C19" s="229"/>
      <c r="D19" s="187" t="s">
        <v>483</v>
      </c>
      <c r="E19" s="185" t="s">
        <v>426</v>
      </c>
      <c r="F19" s="187">
        <v>0</v>
      </c>
      <c r="G19" s="187">
        <v>0</v>
      </c>
      <c r="H19" s="187">
        <v>0</v>
      </c>
      <c r="I19" s="187">
        <v>20.9</v>
      </c>
      <c r="J19" s="82">
        <v>0</v>
      </c>
    </row>
    <row r="20" spans="1:10" ht="21" customHeight="1" x14ac:dyDescent="0.3">
      <c r="A20" s="131">
        <v>43897</v>
      </c>
      <c r="B20" s="229" t="s">
        <v>482</v>
      </c>
      <c r="C20" s="229"/>
      <c r="D20" s="187" t="s">
        <v>484</v>
      </c>
      <c r="E20" s="185" t="s">
        <v>148</v>
      </c>
      <c r="F20" s="187">
        <v>0</v>
      </c>
      <c r="G20" s="187">
        <v>0</v>
      </c>
      <c r="H20" s="187">
        <v>0</v>
      </c>
      <c r="I20" s="187">
        <v>20.9</v>
      </c>
      <c r="J20" s="82">
        <v>0</v>
      </c>
    </row>
    <row r="21" spans="1:10" ht="21" customHeight="1" x14ac:dyDescent="0.3">
      <c r="A21" s="131">
        <v>43897</v>
      </c>
      <c r="B21" s="229" t="s">
        <v>355</v>
      </c>
      <c r="C21" s="229"/>
      <c r="D21" s="187" t="s">
        <v>484</v>
      </c>
      <c r="E21" s="185" t="s">
        <v>152</v>
      </c>
      <c r="F21" s="187">
        <v>0</v>
      </c>
      <c r="G21" s="187">
        <v>0</v>
      </c>
      <c r="H21" s="187">
        <v>0</v>
      </c>
      <c r="I21" s="187">
        <v>20.9</v>
      </c>
      <c r="J21" s="82">
        <v>0</v>
      </c>
    </row>
    <row r="22" spans="1:10" ht="21" customHeight="1" x14ac:dyDescent="0.3">
      <c r="A22" s="131">
        <v>43897</v>
      </c>
      <c r="B22" s="229" t="s">
        <v>356</v>
      </c>
      <c r="C22" s="229"/>
      <c r="D22" s="187" t="s">
        <v>484</v>
      </c>
      <c r="E22" s="185" t="s">
        <v>426</v>
      </c>
      <c r="F22" s="187">
        <v>0</v>
      </c>
      <c r="G22" s="187">
        <v>0</v>
      </c>
      <c r="H22" s="187">
        <v>0</v>
      </c>
      <c r="I22" s="187">
        <v>20.9</v>
      </c>
      <c r="J22" s="82">
        <v>0.1</v>
      </c>
    </row>
    <row r="23" spans="1:10" ht="21" customHeight="1" x14ac:dyDescent="0.3">
      <c r="A23" s="131">
        <v>43899</v>
      </c>
      <c r="B23" s="229" t="s">
        <v>485</v>
      </c>
      <c r="C23" s="229"/>
      <c r="D23" s="187"/>
      <c r="E23" s="185" t="s">
        <v>148</v>
      </c>
      <c r="F23" s="187"/>
      <c r="G23" s="187"/>
      <c r="H23" s="187"/>
      <c r="I23" s="187"/>
      <c r="J23" s="82"/>
    </row>
    <row r="24" spans="1:10" ht="21" customHeight="1" x14ac:dyDescent="0.3">
      <c r="A24" s="131">
        <v>43899</v>
      </c>
      <c r="B24" s="229" t="s">
        <v>462</v>
      </c>
      <c r="C24" s="229"/>
      <c r="D24" s="187" t="s">
        <v>486</v>
      </c>
      <c r="E24" s="185" t="s">
        <v>152</v>
      </c>
      <c r="F24" s="187">
        <v>0</v>
      </c>
      <c r="G24" s="187">
        <v>0</v>
      </c>
      <c r="H24" s="187">
        <v>0</v>
      </c>
      <c r="I24" s="187">
        <v>20.9</v>
      </c>
      <c r="J24" s="82">
        <v>0</v>
      </c>
    </row>
    <row r="25" spans="1:10" ht="21" customHeight="1" x14ac:dyDescent="0.3">
      <c r="A25" s="131">
        <v>43899</v>
      </c>
      <c r="B25" s="229" t="s">
        <v>280</v>
      </c>
      <c r="C25" s="229"/>
      <c r="D25" s="187" t="s">
        <v>486</v>
      </c>
      <c r="E25" s="185" t="s">
        <v>426</v>
      </c>
      <c r="F25" s="187">
        <v>0</v>
      </c>
      <c r="G25" s="187">
        <v>0</v>
      </c>
      <c r="H25" s="187">
        <v>0</v>
      </c>
      <c r="I25" s="187">
        <v>20.9</v>
      </c>
      <c r="J25" s="82">
        <v>0</v>
      </c>
    </row>
    <row r="26" spans="1:10" ht="21" customHeight="1" x14ac:dyDescent="0.3">
      <c r="A26" s="131">
        <v>43900</v>
      </c>
      <c r="B26" s="229" t="s">
        <v>485</v>
      </c>
      <c r="C26" s="229"/>
      <c r="D26" s="187"/>
      <c r="E26" s="185" t="s">
        <v>148</v>
      </c>
      <c r="F26" s="187"/>
      <c r="G26" s="187"/>
      <c r="H26" s="187"/>
      <c r="I26" s="187"/>
      <c r="J26" s="82"/>
    </row>
    <row r="27" spans="1:10" ht="21" customHeight="1" x14ac:dyDescent="0.3">
      <c r="A27" s="131">
        <v>43900</v>
      </c>
      <c r="B27" s="229" t="s">
        <v>462</v>
      </c>
      <c r="C27" s="229"/>
      <c r="D27" s="187" t="s">
        <v>487</v>
      </c>
      <c r="E27" s="185" t="s">
        <v>152</v>
      </c>
      <c r="F27" s="187">
        <v>0</v>
      </c>
      <c r="G27" s="187">
        <v>0</v>
      </c>
      <c r="H27" s="187">
        <v>0</v>
      </c>
      <c r="I27" s="187">
        <v>20.9</v>
      </c>
      <c r="J27" s="82">
        <v>0</v>
      </c>
    </row>
    <row r="28" spans="1:10" ht="21" customHeight="1" x14ac:dyDescent="0.3">
      <c r="A28" s="131">
        <v>43900</v>
      </c>
      <c r="B28" s="229" t="s">
        <v>280</v>
      </c>
      <c r="C28" s="229"/>
      <c r="D28" s="187" t="s">
        <v>487</v>
      </c>
      <c r="E28" s="185" t="s">
        <v>426</v>
      </c>
      <c r="F28" s="187">
        <v>0</v>
      </c>
      <c r="G28" s="187">
        <v>0</v>
      </c>
      <c r="H28" s="187">
        <v>0</v>
      </c>
      <c r="I28" s="187">
        <v>20.9</v>
      </c>
      <c r="J28" s="82">
        <v>0</v>
      </c>
    </row>
    <row r="29" spans="1:10" ht="21" customHeight="1" x14ac:dyDescent="0.3">
      <c r="A29" s="131">
        <v>43901</v>
      </c>
      <c r="B29" s="229" t="s">
        <v>485</v>
      </c>
      <c r="C29" s="229"/>
      <c r="D29" s="187"/>
      <c r="E29" s="185" t="s">
        <v>148</v>
      </c>
      <c r="F29" s="187"/>
      <c r="G29" s="187"/>
      <c r="H29" s="187"/>
      <c r="I29" s="187"/>
      <c r="J29" s="82"/>
    </row>
    <row r="30" spans="1:10" ht="21" customHeight="1" x14ac:dyDescent="0.3">
      <c r="A30" s="131">
        <v>43901</v>
      </c>
      <c r="B30" s="229" t="s">
        <v>462</v>
      </c>
      <c r="C30" s="229"/>
      <c r="D30" s="187" t="s">
        <v>442</v>
      </c>
      <c r="E30" s="185" t="s">
        <v>152</v>
      </c>
      <c r="F30" s="187">
        <v>0</v>
      </c>
      <c r="G30" s="187">
        <v>0</v>
      </c>
      <c r="H30" s="187">
        <v>0</v>
      </c>
      <c r="I30" s="187">
        <v>20.9</v>
      </c>
      <c r="J30" s="82">
        <v>0</v>
      </c>
    </row>
    <row r="31" spans="1:10" ht="21" customHeight="1" x14ac:dyDescent="0.3">
      <c r="A31" s="131">
        <v>43901</v>
      </c>
      <c r="B31" s="229" t="s">
        <v>280</v>
      </c>
      <c r="C31" s="229"/>
      <c r="D31" s="187" t="s">
        <v>442</v>
      </c>
      <c r="E31" s="185" t="s">
        <v>426</v>
      </c>
      <c r="F31" s="187">
        <v>0</v>
      </c>
      <c r="G31" s="187">
        <v>0</v>
      </c>
      <c r="H31" s="187">
        <v>0</v>
      </c>
      <c r="I31" s="187">
        <v>20.9</v>
      </c>
      <c r="J31" s="82">
        <v>0</v>
      </c>
    </row>
    <row r="32" spans="1:10" ht="21" customHeight="1" x14ac:dyDescent="0.3">
      <c r="A32" s="131">
        <v>43902</v>
      </c>
      <c r="B32" s="229" t="s">
        <v>282</v>
      </c>
      <c r="C32" s="229"/>
      <c r="D32" s="187" t="s">
        <v>488</v>
      </c>
      <c r="E32" s="185" t="s">
        <v>148</v>
      </c>
      <c r="F32" s="187">
        <v>0</v>
      </c>
      <c r="G32" s="187">
        <v>0</v>
      </c>
      <c r="H32" s="187">
        <v>0</v>
      </c>
      <c r="I32" s="187">
        <v>20.9</v>
      </c>
      <c r="J32" s="82">
        <v>0</v>
      </c>
    </row>
    <row r="33" spans="1:10" ht="21" customHeight="1" x14ac:dyDescent="0.3">
      <c r="A33" s="131">
        <v>43902</v>
      </c>
      <c r="B33" s="229" t="s">
        <v>458</v>
      </c>
      <c r="C33" s="229"/>
      <c r="D33" s="187" t="s">
        <v>488</v>
      </c>
      <c r="E33" s="185" t="s">
        <v>152</v>
      </c>
      <c r="F33" s="187">
        <v>0</v>
      </c>
      <c r="G33" s="187">
        <v>0</v>
      </c>
      <c r="H33" s="187">
        <v>0</v>
      </c>
      <c r="I33" s="187">
        <v>20.9</v>
      </c>
      <c r="J33" s="82">
        <v>0</v>
      </c>
    </row>
    <row r="34" spans="1:10" ht="21" customHeight="1" x14ac:dyDescent="0.3">
      <c r="A34" s="131">
        <v>43902</v>
      </c>
      <c r="B34" s="229" t="s">
        <v>280</v>
      </c>
      <c r="C34" s="229"/>
      <c r="D34" s="187" t="s">
        <v>488</v>
      </c>
      <c r="E34" s="185" t="s">
        <v>426</v>
      </c>
      <c r="F34" s="187">
        <v>0</v>
      </c>
      <c r="G34" s="187">
        <v>0</v>
      </c>
      <c r="H34" s="187">
        <v>0</v>
      </c>
      <c r="I34" s="187">
        <v>20.9</v>
      </c>
      <c r="J34" s="82">
        <v>0</v>
      </c>
    </row>
    <row r="35" spans="1:10" ht="21" customHeight="1" x14ac:dyDescent="0.3">
      <c r="A35" s="131">
        <v>43903</v>
      </c>
      <c r="B35" s="229" t="s">
        <v>282</v>
      </c>
      <c r="C35" s="229"/>
      <c r="D35" s="187" t="s">
        <v>489</v>
      </c>
      <c r="E35" s="185" t="s">
        <v>148</v>
      </c>
      <c r="F35" s="187">
        <v>0</v>
      </c>
      <c r="G35" s="187">
        <v>0</v>
      </c>
      <c r="H35" s="187">
        <v>0</v>
      </c>
      <c r="I35" s="187">
        <v>20.9</v>
      </c>
      <c r="J35" s="82">
        <v>0</v>
      </c>
    </row>
    <row r="36" spans="1:10" ht="21" customHeight="1" x14ac:dyDescent="0.3">
      <c r="A36" s="131">
        <v>43903</v>
      </c>
      <c r="B36" s="229" t="s">
        <v>458</v>
      </c>
      <c r="C36" s="229"/>
      <c r="D36" s="187" t="s">
        <v>489</v>
      </c>
      <c r="E36" s="185" t="s">
        <v>152</v>
      </c>
      <c r="F36" s="187">
        <v>0</v>
      </c>
      <c r="G36" s="187">
        <v>0</v>
      </c>
      <c r="H36" s="187">
        <v>0</v>
      </c>
      <c r="I36" s="187">
        <v>20.9</v>
      </c>
      <c r="J36" s="82">
        <v>0</v>
      </c>
    </row>
    <row r="37" spans="1:10" ht="21" customHeight="1" x14ac:dyDescent="0.3">
      <c r="A37" s="131">
        <v>43903</v>
      </c>
      <c r="B37" s="229" t="s">
        <v>280</v>
      </c>
      <c r="C37" s="229"/>
      <c r="D37" s="187" t="s">
        <v>489</v>
      </c>
      <c r="E37" s="185" t="s">
        <v>426</v>
      </c>
      <c r="F37" s="187">
        <v>0</v>
      </c>
      <c r="G37" s="187">
        <v>0</v>
      </c>
      <c r="H37" s="187">
        <v>0</v>
      </c>
      <c r="I37" s="187">
        <v>20.9</v>
      </c>
      <c r="J37" s="82">
        <v>0</v>
      </c>
    </row>
    <row r="38" spans="1:10" ht="21" customHeight="1" x14ac:dyDescent="0.3">
      <c r="A38" s="131">
        <v>43906</v>
      </c>
      <c r="B38" s="229" t="s">
        <v>462</v>
      </c>
      <c r="C38" s="229"/>
      <c r="D38" s="187" t="s">
        <v>490</v>
      </c>
      <c r="E38" s="185" t="s">
        <v>148</v>
      </c>
      <c r="F38" s="187">
        <v>0</v>
      </c>
      <c r="G38" s="187">
        <v>0</v>
      </c>
      <c r="H38" s="187">
        <v>0</v>
      </c>
      <c r="I38" s="187">
        <v>20.9</v>
      </c>
      <c r="J38" s="82">
        <v>0</v>
      </c>
    </row>
    <row r="39" spans="1:10" ht="21" customHeight="1" x14ac:dyDescent="0.3">
      <c r="A39" s="131">
        <v>43906</v>
      </c>
      <c r="B39" s="229" t="s">
        <v>280</v>
      </c>
      <c r="C39" s="229"/>
      <c r="D39" s="187" t="s">
        <v>490</v>
      </c>
      <c r="E39" s="185" t="s">
        <v>152</v>
      </c>
      <c r="F39" s="187">
        <v>0</v>
      </c>
      <c r="G39" s="187">
        <v>0</v>
      </c>
      <c r="H39" s="187">
        <v>0</v>
      </c>
      <c r="I39" s="187">
        <v>20.9</v>
      </c>
      <c r="J39" s="82">
        <v>0</v>
      </c>
    </row>
    <row r="40" spans="1:10" ht="21" customHeight="1" x14ac:dyDescent="0.3">
      <c r="A40" s="131">
        <v>43906</v>
      </c>
      <c r="B40" s="229" t="s">
        <v>294</v>
      </c>
      <c r="C40" s="229"/>
      <c r="D40" s="187" t="s">
        <v>490</v>
      </c>
      <c r="E40" s="185" t="s">
        <v>426</v>
      </c>
      <c r="F40" s="187">
        <v>0</v>
      </c>
      <c r="G40" s="187">
        <v>0</v>
      </c>
      <c r="H40" s="187">
        <v>0</v>
      </c>
      <c r="I40" s="187">
        <v>20.9</v>
      </c>
      <c r="J40" s="82">
        <v>0</v>
      </c>
    </row>
    <row r="41" spans="1:10" ht="21" customHeight="1" x14ac:dyDescent="0.3">
      <c r="A41" s="131">
        <v>43907</v>
      </c>
      <c r="B41" s="229" t="s">
        <v>282</v>
      </c>
      <c r="C41" s="229"/>
      <c r="D41" s="187" t="s">
        <v>491</v>
      </c>
      <c r="E41" s="185" t="s">
        <v>148</v>
      </c>
      <c r="F41" s="187">
        <v>0</v>
      </c>
      <c r="G41" s="187">
        <v>0</v>
      </c>
      <c r="H41" s="187">
        <v>0</v>
      </c>
      <c r="I41" s="187">
        <v>20.9</v>
      </c>
      <c r="J41" s="82">
        <v>0</v>
      </c>
    </row>
    <row r="42" spans="1:10" ht="21" customHeight="1" x14ac:dyDescent="0.3">
      <c r="A42" s="131">
        <v>43907</v>
      </c>
      <c r="B42" s="229" t="s">
        <v>458</v>
      </c>
      <c r="C42" s="229"/>
      <c r="D42" s="187" t="s">
        <v>491</v>
      </c>
      <c r="E42" s="185" t="s">
        <v>152</v>
      </c>
      <c r="F42" s="187">
        <v>0</v>
      </c>
      <c r="G42" s="187">
        <v>0</v>
      </c>
      <c r="H42" s="187">
        <v>0</v>
      </c>
      <c r="I42" s="187">
        <v>20.9</v>
      </c>
      <c r="J42" s="82">
        <v>0</v>
      </c>
    </row>
    <row r="43" spans="1:10" ht="21" customHeight="1" x14ac:dyDescent="0.3">
      <c r="A43" s="131">
        <v>43907</v>
      </c>
      <c r="B43" s="229" t="s">
        <v>280</v>
      </c>
      <c r="C43" s="229"/>
      <c r="D43" s="187" t="s">
        <v>491</v>
      </c>
      <c r="E43" s="185" t="s">
        <v>426</v>
      </c>
      <c r="F43" s="187">
        <v>0</v>
      </c>
      <c r="G43" s="187">
        <v>0</v>
      </c>
      <c r="H43" s="187">
        <v>0</v>
      </c>
      <c r="I43" s="187">
        <v>20.9</v>
      </c>
      <c r="J43" s="82">
        <v>0</v>
      </c>
    </row>
    <row r="44" spans="1:10" ht="21" customHeight="1" x14ac:dyDescent="0.3">
      <c r="A44" s="131">
        <v>43908</v>
      </c>
      <c r="B44" s="229" t="s">
        <v>492</v>
      </c>
      <c r="C44" s="229"/>
      <c r="D44" s="187" t="s">
        <v>493</v>
      </c>
      <c r="E44" s="185" t="s">
        <v>148</v>
      </c>
      <c r="F44" s="187">
        <v>0</v>
      </c>
      <c r="G44" s="187">
        <v>0</v>
      </c>
      <c r="H44" s="187">
        <v>0</v>
      </c>
      <c r="I44" s="187">
        <v>20.9</v>
      </c>
      <c r="J44" s="82">
        <v>0</v>
      </c>
    </row>
    <row r="45" spans="1:10" ht="21" customHeight="1" x14ac:dyDescent="0.3">
      <c r="A45" s="131">
        <v>43908</v>
      </c>
      <c r="B45" s="229" t="s">
        <v>294</v>
      </c>
      <c r="C45" s="229"/>
      <c r="D45" s="187" t="s">
        <v>493</v>
      </c>
      <c r="E45" s="185" t="s">
        <v>152</v>
      </c>
      <c r="F45" s="187">
        <v>0</v>
      </c>
      <c r="G45" s="187">
        <v>0</v>
      </c>
      <c r="H45" s="187">
        <v>0</v>
      </c>
      <c r="I45" s="187">
        <v>20.9</v>
      </c>
      <c r="J45" s="82">
        <v>0</v>
      </c>
    </row>
    <row r="46" spans="1:10" ht="21" customHeight="1" x14ac:dyDescent="0.3">
      <c r="A46" s="131">
        <v>43908</v>
      </c>
      <c r="B46" s="229" t="s">
        <v>280</v>
      </c>
      <c r="C46" s="229"/>
      <c r="D46" s="187" t="s">
        <v>493</v>
      </c>
      <c r="E46" s="185" t="s">
        <v>426</v>
      </c>
      <c r="F46" s="187">
        <v>0</v>
      </c>
      <c r="G46" s="187">
        <v>0</v>
      </c>
      <c r="H46" s="187">
        <v>0</v>
      </c>
      <c r="I46" s="187">
        <v>20.9</v>
      </c>
      <c r="J46" s="82">
        <v>0</v>
      </c>
    </row>
    <row r="47" spans="1:10" ht="21" customHeight="1" x14ac:dyDescent="0.3">
      <c r="A47" s="131">
        <v>43911</v>
      </c>
      <c r="B47" s="229" t="s">
        <v>494</v>
      </c>
      <c r="C47" s="229"/>
      <c r="D47" s="187" t="s">
        <v>349</v>
      </c>
      <c r="E47" s="185" t="s">
        <v>148</v>
      </c>
      <c r="F47" s="187">
        <v>0</v>
      </c>
      <c r="G47" s="187">
        <v>0</v>
      </c>
      <c r="H47" s="187">
        <v>0</v>
      </c>
      <c r="I47" s="187">
        <v>20.9</v>
      </c>
      <c r="J47" s="82">
        <v>0</v>
      </c>
    </row>
    <row r="48" spans="1:10" ht="21" customHeight="1" x14ac:dyDescent="0.3">
      <c r="A48" s="131">
        <v>43911</v>
      </c>
      <c r="B48" s="229" t="s">
        <v>457</v>
      </c>
      <c r="C48" s="229"/>
      <c r="D48" s="187" t="s">
        <v>349</v>
      </c>
      <c r="E48" s="185" t="s">
        <v>152</v>
      </c>
      <c r="F48" s="187">
        <v>0</v>
      </c>
      <c r="G48" s="187">
        <v>0</v>
      </c>
      <c r="H48" s="187">
        <v>0</v>
      </c>
      <c r="I48" s="187">
        <v>20.9</v>
      </c>
      <c r="J48" s="82">
        <v>0</v>
      </c>
    </row>
    <row r="49" spans="1:10" ht="21" customHeight="1" x14ac:dyDescent="0.3">
      <c r="A49" s="131">
        <v>43911</v>
      </c>
      <c r="B49" s="229" t="s">
        <v>254</v>
      </c>
      <c r="C49" s="229"/>
      <c r="D49" s="187" t="s">
        <v>349</v>
      </c>
      <c r="E49" s="185" t="s">
        <v>426</v>
      </c>
      <c r="F49" s="187">
        <v>0</v>
      </c>
      <c r="G49" s="187">
        <v>0</v>
      </c>
      <c r="H49" s="187">
        <v>0</v>
      </c>
      <c r="I49" s="187">
        <v>20.9</v>
      </c>
      <c r="J49" s="82">
        <v>0</v>
      </c>
    </row>
    <row r="50" spans="1:10" ht="21" customHeight="1" x14ac:dyDescent="0.3">
      <c r="A50" s="131">
        <v>43913</v>
      </c>
      <c r="B50" s="229" t="s">
        <v>448</v>
      </c>
      <c r="C50" s="229"/>
      <c r="D50" s="187" t="s">
        <v>244</v>
      </c>
      <c r="E50" s="185" t="s">
        <v>148</v>
      </c>
      <c r="F50" s="187">
        <v>0</v>
      </c>
      <c r="G50" s="187">
        <v>0</v>
      </c>
      <c r="H50" s="187">
        <v>0</v>
      </c>
      <c r="I50" s="187">
        <v>20.9</v>
      </c>
      <c r="J50" s="82">
        <v>0</v>
      </c>
    </row>
    <row r="51" spans="1:10" ht="21" customHeight="1" x14ac:dyDescent="0.3">
      <c r="A51" s="131">
        <v>43913</v>
      </c>
      <c r="B51" s="229" t="s">
        <v>302</v>
      </c>
      <c r="C51" s="229"/>
      <c r="D51" s="187" t="s">
        <v>244</v>
      </c>
      <c r="E51" s="185" t="s">
        <v>152</v>
      </c>
      <c r="F51" s="187">
        <v>0</v>
      </c>
      <c r="G51" s="187">
        <v>0</v>
      </c>
      <c r="H51" s="187">
        <v>0</v>
      </c>
      <c r="I51" s="187">
        <v>20.9</v>
      </c>
      <c r="J51" s="82">
        <v>0</v>
      </c>
    </row>
    <row r="52" spans="1:10" ht="20.399999999999999" x14ac:dyDescent="0.3">
      <c r="A52" s="131">
        <v>43913</v>
      </c>
      <c r="B52" s="229" t="s">
        <v>254</v>
      </c>
      <c r="C52" s="229"/>
      <c r="D52" s="187" t="s">
        <v>244</v>
      </c>
      <c r="E52" s="185" t="s">
        <v>426</v>
      </c>
      <c r="F52" s="187">
        <v>0</v>
      </c>
      <c r="G52" s="187">
        <v>0</v>
      </c>
      <c r="H52" s="187">
        <v>0</v>
      </c>
      <c r="I52" s="187">
        <v>20.9</v>
      </c>
      <c r="J52" s="82">
        <v>0</v>
      </c>
    </row>
    <row r="53" spans="1:10" x14ac:dyDescent="0.3">
      <c r="A53" s="222" t="s">
        <v>187</v>
      </c>
      <c r="B53" s="222"/>
      <c r="C53" s="222"/>
      <c r="D53" s="222"/>
      <c r="E53" s="180"/>
      <c r="F53" s="94"/>
    </row>
    <row r="54" spans="1:10" x14ac:dyDescent="0.3">
      <c r="A54" s="222" t="s">
        <v>188</v>
      </c>
      <c r="B54" s="222"/>
      <c r="C54" s="222"/>
      <c r="D54" s="222"/>
      <c r="E54" s="180"/>
      <c r="F54" s="94"/>
    </row>
    <row r="55" spans="1:10" x14ac:dyDescent="0.3">
      <c r="A55" s="222" t="s">
        <v>189</v>
      </c>
      <c r="B55" s="222"/>
      <c r="C55" s="222"/>
      <c r="D55" s="222"/>
      <c r="E55" s="180"/>
      <c r="F55" s="94"/>
    </row>
    <row r="56" spans="1:10" x14ac:dyDescent="0.3">
      <c r="A56" s="89" t="s">
        <v>190</v>
      </c>
      <c r="B56" s="89"/>
      <c r="C56" s="89"/>
      <c r="D56" s="89"/>
    </row>
    <row r="57" spans="1:10" x14ac:dyDescent="0.3">
      <c r="A57" s="222" t="s">
        <v>191</v>
      </c>
      <c r="B57" s="222"/>
      <c r="C57" s="222"/>
      <c r="D57" s="222"/>
      <c r="E57" s="222"/>
      <c r="F57" s="222"/>
    </row>
    <row r="58" spans="1:10" ht="15.6" x14ac:dyDescent="0.35">
      <c r="A58" t="s">
        <v>192</v>
      </c>
    </row>
    <row r="59" spans="1:10" ht="15.6" x14ac:dyDescent="0.35">
      <c r="A59" s="222" t="s">
        <v>193</v>
      </c>
      <c r="B59" s="222"/>
      <c r="C59" s="222"/>
      <c r="D59" s="222"/>
    </row>
    <row r="60" spans="1:10" x14ac:dyDescent="0.3">
      <c r="A60" s="222" t="s">
        <v>194</v>
      </c>
      <c r="B60" s="222"/>
      <c r="C60" s="222"/>
      <c r="D60" s="222"/>
      <c r="E60" s="222"/>
      <c r="F60" s="222"/>
    </row>
    <row r="61" spans="1:10" ht="15.6" x14ac:dyDescent="0.35">
      <c r="A61" s="222" t="s">
        <v>195</v>
      </c>
      <c r="B61" s="222"/>
      <c r="C61" s="222"/>
      <c r="D61" s="222"/>
      <c r="E61" s="222"/>
    </row>
    <row r="62" spans="1:10" x14ac:dyDescent="0.3">
      <c r="A62" s="222" t="s">
        <v>196</v>
      </c>
      <c r="B62" s="222"/>
      <c r="C62" s="222"/>
      <c r="D62" s="222"/>
      <c r="E62" s="222"/>
    </row>
    <row r="63" spans="1:10" x14ac:dyDescent="0.3">
      <c r="A63" s="89" t="s">
        <v>197</v>
      </c>
      <c r="B63" s="89"/>
      <c r="C63" s="89"/>
      <c r="D63" s="89"/>
    </row>
  </sheetData>
  <mergeCells count="60">
    <mergeCell ref="B6:C6"/>
    <mergeCell ref="A1:J1"/>
    <mergeCell ref="A2:J2"/>
    <mergeCell ref="A3:J3"/>
    <mergeCell ref="B4:C4"/>
    <mergeCell ref="B5:C5"/>
    <mergeCell ref="B7:C7"/>
    <mergeCell ref="B8:C8"/>
    <mergeCell ref="B9:C9"/>
    <mergeCell ref="B10:C10"/>
    <mergeCell ref="B11:C11"/>
    <mergeCell ref="B12:C12"/>
    <mergeCell ref="B13:C13"/>
    <mergeCell ref="A59:D59"/>
    <mergeCell ref="A60:F60"/>
    <mergeCell ref="A61:E61"/>
    <mergeCell ref="B14:C14"/>
    <mergeCell ref="B15:C15"/>
    <mergeCell ref="B16:C16"/>
    <mergeCell ref="B17:C17"/>
    <mergeCell ref="B18:C18"/>
    <mergeCell ref="B19:C19"/>
    <mergeCell ref="B20:C20"/>
    <mergeCell ref="B21:C21"/>
    <mergeCell ref="B22:C22"/>
    <mergeCell ref="B23:C23"/>
    <mergeCell ref="B24:C24"/>
    <mergeCell ref="A62:E62"/>
    <mergeCell ref="A53:D53"/>
    <mergeCell ref="A54:D54"/>
    <mergeCell ref="A55:D55"/>
    <mergeCell ref="A57:F57"/>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50:C50"/>
    <mergeCell ref="B51:C51"/>
    <mergeCell ref="B52:C52"/>
    <mergeCell ref="B45:C45"/>
    <mergeCell ref="B46:C46"/>
    <mergeCell ref="B47:C47"/>
    <mergeCell ref="B48:C48"/>
    <mergeCell ref="B49:C49"/>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
  <sheetViews>
    <sheetView topLeftCell="A16" workbookViewId="0">
      <selection activeCell="O35" sqref="O35"/>
    </sheetView>
  </sheetViews>
  <sheetFormatPr defaultRowHeight="14.4" x14ac:dyDescent="0.3"/>
  <sheetData>
    <row r="1" spans="1:13" ht="15.6" x14ac:dyDescent="0.3">
      <c r="A1" s="213" t="s">
        <v>237</v>
      </c>
      <c r="B1" s="213"/>
      <c r="C1" s="213"/>
      <c r="D1" s="213"/>
      <c r="E1" s="213"/>
      <c r="F1" s="213"/>
      <c r="G1" s="213"/>
      <c r="H1" s="213"/>
      <c r="I1" s="213"/>
      <c r="J1" s="213"/>
      <c r="K1" s="213"/>
      <c r="L1" s="213"/>
      <c r="M1" s="213"/>
    </row>
  </sheetData>
  <mergeCells count="1">
    <mergeCell ref="A1:M1"/>
  </mergeCells>
  <printOptions horizontalCentered="1" verticalCentered="1"/>
  <pageMargins left="0.7" right="0.7" top="0.25" bottom="0" header="0.3" footer="0.3"/>
  <pageSetup fitToWidth="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zoomScaleNormal="100" workbookViewId="0">
      <selection activeCell="K123" sqref="K123"/>
    </sheetView>
  </sheetViews>
  <sheetFormatPr defaultColWidth="9.109375" defaultRowHeight="13.8" x14ac:dyDescent="0.3"/>
  <cols>
    <col min="1" max="16384" width="9.109375" style="11"/>
  </cols>
  <sheetData>
    <row r="1" s="12" customFormat="1" x14ac:dyDescent="0.3"/>
    <row r="2" s="12" customFormat="1" x14ac:dyDescent="0.3"/>
  </sheetData>
  <printOptions horizontalCentered="1"/>
  <pageMargins left="0.75" right="0.75" top="1" bottom="0.75" header="0.5" footer="0.3"/>
  <pageSetup orientation="portrait" horizontalDpi="4294967292" verticalDpi="4294967292" r:id="rId1"/>
  <headerFooter>
    <oddHeader xml:space="preserve">&amp;L&amp;"-,Regular"&amp;9Draft&amp;C&amp;"Times New Roman,Bold"&amp;11 </oddHeader>
    <oddFooter>&amp;L&amp;K4D4D4DG&amp;8RADIENT&amp;"Cambria,Regular"&amp;6
&amp;"-,Regular"
&amp;Z&amp;F\&amp;A&amp;R&amp;"-,Regular"&amp;9Page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zoomScaleNormal="100" workbookViewId="0">
      <selection activeCell="N70" sqref="N70"/>
    </sheetView>
  </sheetViews>
  <sheetFormatPr defaultColWidth="9.109375" defaultRowHeight="13.8" x14ac:dyDescent="0.3"/>
  <cols>
    <col min="1" max="16384" width="9.109375" style="11"/>
  </cols>
  <sheetData>
    <row r="1" s="12" customFormat="1" x14ac:dyDescent="0.3"/>
    <row r="2" s="12" customFormat="1" x14ac:dyDescent="0.3"/>
  </sheetData>
  <printOptions horizontalCentered="1"/>
  <pageMargins left="0.75" right="0.75" top="1" bottom="0.75" header="0.5" footer="0.3"/>
  <pageSetup orientation="portrait" horizontalDpi="4294967292" verticalDpi="4294967292" r:id="rId1"/>
  <headerFooter>
    <oddHeader xml:space="preserve">&amp;L&amp;"-,Regular"&amp;9Draft&amp;C&amp;"Times New Roman,Bold"&amp;11 </oddHeader>
    <oddFooter>&amp;L&amp;K4D4D4DG&amp;8RADIENT&amp;"Cambria,Regular"&amp;6
&amp;"-,Regular"
&amp;Z&amp;F\&amp;A&amp;R&amp;"-,Regular"&amp;9Page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Q39"/>
  <sheetViews>
    <sheetView tabSelected="1" view="pageBreakPreview" zoomScaleNormal="100" zoomScaleSheetLayoutView="100" workbookViewId="0">
      <pane xSplit="1" topLeftCell="B1" activePane="topRight" state="frozen"/>
      <selection pane="topRight" activeCell="C9" sqref="C9"/>
    </sheetView>
  </sheetViews>
  <sheetFormatPr defaultRowHeight="14.4" x14ac:dyDescent="0.3"/>
  <cols>
    <col min="1" max="1" width="14.6640625" customWidth="1"/>
    <col min="2" max="2" width="17.6640625" customWidth="1"/>
    <col min="3" max="3" width="19" customWidth="1"/>
    <col min="4" max="4" width="18.44140625" customWidth="1"/>
    <col min="5" max="5" width="8.44140625" customWidth="1"/>
    <col min="6" max="8" width="8.44140625" hidden="1" customWidth="1"/>
    <col min="9" max="9" width="9.33203125" hidden="1" customWidth="1"/>
    <col min="10" max="18" width="9.109375" hidden="1" customWidth="1"/>
    <col min="19" max="19" width="9.109375" customWidth="1"/>
    <col min="20" max="20" width="8.44140625" customWidth="1"/>
    <col min="21" max="23" width="8.44140625" hidden="1" customWidth="1"/>
    <col min="24" max="24" width="8.6640625" hidden="1" customWidth="1"/>
    <col min="25" max="33" width="10" hidden="1" customWidth="1"/>
    <col min="34" max="34" width="10" customWidth="1"/>
    <col min="35" max="35" width="8.44140625" customWidth="1"/>
    <col min="36" max="38" width="8.44140625" hidden="1" customWidth="1"/>
    <col min="39" max="39" width="8.88671875" hidden="1" customWidth="1"/>
    <col min="40" max="48" width="8.6640625" hidden="1" customWidth="1"/>
    <col min="49" max="49" width="8.6640625" customWidth="1"/>
    <col min="50" max="50" width="8.44140625" customWidth="1"/>
    <col min="51" max="56" width="8.44140625" hidden="1" customWidth="1"/>
    <col min="57" max="57" width="9.109375" hidden="1" customWidth="1"/>
    <col min="58" max="66" width="9.33203125" hidden="1" customWidth="1"/>
    <col min="67" max="67" width="9.33203125" customWidth="1"/>
    <col min="68" max="68" width="8.44140625" customWidth="1"/>
    <col min="69" max="71" width="8.44140625" hidden="1" customWidth="1"/>
    <col min="72" max="72" width="9" hidden="1" customWidth="1"/>
    <col min="73" max="81" width="9.33203125" hidden="1" customWidth="1"/>
    <col min="82" max="82" width="9.33203125" customWidth="1"/>
    <col min="83" max="83" width="8.44140625" customWidth="1"/>
    <col min="84" max="88" width="8.44140625" hidden="1" customWidth="1"/>
    <col min="89" max="98" width="9.44140625" hidden="1" customWidth="1"/>
    <col min="99" max="99" width="9.44140625" customWidth="1"/>
    <col min="100" max="100" width="8.44140625" customWidth="1"/>
    <col min="101" max="103" width="8.44140625" hidden="1" customWidth="1"/>
    <col min="104" max="104" width="8.6640625" hidden="1" customWidth="1"/>
    <col min="105" max="113" width="8.88671875" hidden="1" customWidth="1"/>
    <col min="114" max="114" width="8.88671875" customWidth="1"/>
    <col min="115" max="115" width="8.44140625" customWidth="1"/>
    <col min="116" max="121" width="8.44140625" hidden="1" customWidth="1"/>
    <col min="122" max="122" width="9.109375" hidden="1" customWidth="1"/>
    <col min="123" max="131" width="9.33203125" hidden="1" customWidth="1"/>
    <col min="132" max="132" width="9.33203125" customWidth="1"/>
    <col min="133" max="133" width="12.88671875" customWidth="1"/>
    <col min="134" max="136" width="8.6640625" hidden="1" customWidth="1"/>
    <col min="137" max="139" width="10.44140625" hidden="1" customWidth="1"/>
    <col min="140" max="145" width="11.5546875" hidden="1" customWidth="1"/>
    <col min="146" max="147" width="12.88671875" customWidth="1"/>
  </cols>
  <sheetData>
    <row r="1" spans="1:147" ht="15.6" x14ac:dyDescent="0.3">
      <c r="A1" s="47" t="s">
        <v>496</v>
      </c>
      <c r="B1" s="47"/>
      <c r="C1" s="47"/>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c r="CP1" s="47"/>
      <c r="CQ1" s="47"/>
      <c r="CR1" s="47"/>
      <c r="CS1" s="47"/>
      <c r="CT1" s="47"/>
      <c r="CU1" s="47"/>
      <c r="CV1" s="47"/>
      <c r="CW1" s="47"/>
      <c r="CX1" s="47"/>
      <c r="CY1" s="47"/>
      <c r="CZ1" s="47"/>
      <c r="DA1" s="47"/>
      <c r="DB1" s="47"/>
      <c r="DC1" s="47"/>
      <c r="DD1" s="47"/>
      <c r="DE1" s="47"/>
      <c r="DF1" s="47"/>
      <c r="DG1" s="47"/>
      <c r="DH1" s="47"/>
      <c r="DI1" s="47"/>
      <c r="DJ1" s="47"/>
      <c r="DK1" s="47"/>
      <c r="DL1" s="47"/>
      <c r="DM1" s="47"/>
      <c r="DN1" s="47"/>
      <c r="DO1" s="47"/>
      <c r="DP1" s="47"/>
      <c r="DQ1" s="47"/>
      <c r="DR1" s="47"/>
      <c r="DS1" s="47"/>
      <c r="DT1" s="47"/>
      <c r="DU1" s="47"/>
      <c r="DV1" s="47"/>
      <c r="DW1" s="47"/>
      <c r="DX1" s="47"/>
      <c r="DY1" s="47"/>
      <c r="DZ1" s="47"/>
      <c r="EA1" s="47"/>
      <c r="EB1" s="47"/>
      <c r="EC1" s="47"/>
      <c r="ED1" s="47"/>
      <c r="EE1" s="47"/>
      <c r="EF1" s="47"/>
      <c r="EG1" s="47"/>
      <c r="EH1" s="47"/>
      <c r="EI1" s="190"/>
      <c r="EJ1" s="190"/>
      <c r="EK1" s="190"/>
      <c r="EL1" s="190"/>
      <c r="EM1" s="190"/>
      <c r="EN1" s="190"/>
      <c r="EO1" s="190"/>
    </row>
    <row r="2" spans="1:147" ht="15.6" x14ac:dyDescent="0.3">
      <c r="A2" s="48" t="s">
        <v>29</v>
      </c>
      <c r="B2" s="48"/>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8"/>
      <c r="DR2" s="48"/>
      <c r="DS2" s="48"/>
      <c r="DT2" s="48"/>
      <c r="DU2" s="48"/>
      <c r="DV2" s="48"/>
      <c r="DW2" s="48"/>
      <c r="DX2" s="48"/>
      <c r="DY2" s="48"/>
      <c r="DZ2" s="48"/>
      <c r="EA2" s="48"/>
      <c r="EB2" s="48"/>
      <c r="EC2" s="48"/>
      <c r="ED2" s="48"/>
      <c r="EE2" s="48"/>
      <c r="EF2" s="48"/>
      <c r="EG2" s="48"/>
      <c r="EH2" s="48"/>
      <c r="EI2" s="191"/>
      <c r="EJ2" s="191"/>
      <c r="EK2" s="191"/>
      <c r="EL2" s="191"/>
      <c r="EM2" s="191"/>
      <c r="EN2" s="191"/>
      <c r="EO2" s="191"/>
    </row>
    <row r="3" spans="1:147" ht="15.6" x14ac:dyDescent="0.3">
      <c r="A3" s="49" t="s">
        <v>497</v>
      </c>
      <c r="B3" s="49"/>
      <c r="C3" s="49"/>
      <c r="D3" s="49"/>
      <c r="E3" s="49"/>
      <c r="F3" s="49"/>
      <c r="G3" s="49"/>
      <c r="H3" s="49"/>
      <c r="I3" s="49"/>
      <c r="J3" s="49"/>
      <c r="K3" s="49"/>
      <c r="L3" s="49"/>
      <c r="M3" s="49"/>
      <c r="N3" s="49"/>
      <c r="O3" s="49"/>
      <c r="P3" s="49"/>
      <c r="Q3" s="49"/>
      <c r="R3" s="49"/>
      <c r="S3" s="49"/>
      <c r="T3" s="49"/>
      <c r="U3" s="49"/>
      <c r="V3" s="49"/>
      <c r="W3" s="49"/>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9"/>
      <c r="BB3" s="49"/>
      <c r="BC3" s="49"/>
      <c r="BD3" s="49"/>
      <c r="BE3" s="49"/>
      <c r="BF3" s="49"/>
      <c r="BG3" s="49"/>
      <c r="BH3" s="49"/>
      <c r="BI3" s="49"/>
      <c r="BJ3" s="49"/>
      <c r="BK3" s="49"/>
      <c r="BL3" s="49"/>
      <c r="BM3" s="49"/>
      <c r="BN3" s="49"/>
      <c r="BO3" s="49"/>
      <c r="BP3" s="49"/>
      <c r="BQ3" s="49"/>
      <c r="BR3" s="49"/>
      <c r="BS3" s="49"/>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9"/>
      <c r="CW3" s="49"/>
      <c r="CX3" s="49"/>
      <c r="CY3" s="49"/>
      <c r="CZ3" s="49"/>
      <c r="DA3" s="49"/>
      <c r="DB3" s="49"/>
      <c r="DC3" s="49"/>
      <c r="DD3" s="49"/>
      <c r="DE3" s="49"/>
      <c r="DF3" s="49"/>
      <c r="DG3" s="49"/>
      <c r="DH3" s="49"/>
      <c r="DI3" s="49"/>
      <c r="DJ3" s="49"/>
      <c r="DK3" s="49"/>
      <c r="DL3" s="49"/>
      <c r="DM3" s="49"/>
      <c r="DN3" s="49"/>
      <c r="DO3" s="49"/>
      <c r="DP3" s="49"/>
      <c r="DQ3" s="49"/>
      <c r="DR3" s="48"/>
      <c r="DS3" s="48"/>
      <c r="DT3" s="48"/>
      <c r="DU3" s="48"/>
      <c r="DV3" s="48"/>
      <c r="DW3" s="48"/>
      <c r="DX3" s="48"/>
      <c r="DY3" s="48"/>
      <c r="DZ3" s="48"/>
      <c r="EA3" s="48"/>
      <c r="EB3" s="48"/>
      <c r="EC3" s="48"/>
      <c r="ED3" s="48"/>
      <c r="EE3" s="48"/>
      <c r="EF3" s="48"/>
      <c r="EG3" s="49"/>
      <c r="EH3" s="49"/>
      <c r="EI3" s="191"/>
      <c r="EJ3" s="191"/>
      <c r="EK3" s="191"/>
      <c r="EL3" s="191"/>
      <c r="EM3" s="191"/>
      <c r="EN3" s="191"/>
      <c r="EO3" s="191"/>
    </row>
    <row r="4" spans="1:147" ht="46.95" customHeight="1" x14ac:dyDescent="0.3">
      <c r="A4" s="41" t="s">
        <v>59</v>
      </c>
      <c r="B4" s="17" t="s">
        <v>71</v>
      </c>
      <c r="C4" s="17" t="s">
        <v>90</v>
      </c>
      <c r="D4" s="17" t="s">
        <v>72</v>
      </c>
      <c r="E4" s="196" t="s">
        <v>1</v>
      </c>
      <c r="F4" s="197"/>
      <c r="G4" s="197"/>
      <c r="H4" s="197"/>
      <c r="I4" s="197"/>
      <c r="J4" s="197"/>
      <c r="K4" s="197"/>
      <c r="L4" s="197"/>
      <c r="M4" s="197"/>
      <c r="N4" s="197"/>
      <c r="O4" s="197"/>
      <c r="P4" s="197"/>
      <c r="Q4" s="197"/>
      <c r="R4" s="197"/>
      <c r="S4" s="198"/>
      <c r="T4" s="196" t="s">
        <v>2</v>
      </c>
      <c r="U4" s="197"/>
      <c r="V4" s="197"/>
      <c r="W4" s="197"/>
      <c r="X4" s="197"/>
      <c r="Y4" s="197"/>
      <c r="Z4" s="197"/>
      <c r="AA4" s="197"/>
      <c r="AB4" s="197"/>
      <c r="AC4" s="197"/>
      <c r="AD4" s="197"/>
      <c r="AE4" s="197"/>
      <c r="AF4" s="197"/>
      <c r="AG4" s="197"/>
      <c r="AH4" s="198"/>
      <c r="AI4" s="196" t="s">
        <v>3</v>
      </c>
      <c r="AJ4" s="197"/>
      <c r="AK4" s="197"/>
      <c r="AL4" s="197"/>
      <c r="AM4" s="197"/>
      <c r="AN4" s="197"/>
      <c r="AO4" s="197"/>
      <c r="AP4" s="197"/>
      <c r="AQ4" s="197"/>
      <c r="AR4" s="197"/>
      <c r="AS4" s="197"/>
      <c r="AT4" s="197"/>
      <c r="AU4" s="197"/>
      <c r="AV4" s="197"/>
      <c r="AW4" s="198"/>
      <c r="AX4" s="196" t="s">
        <v>4</v>
      </c>
      <c r="AY4" s="197"/>
      <c r="AZ4" s="197"/>
      <c r="BA4" s="197"/>
      <c r="BB4" s="197"/>
      <c r="BC4" s="197"/>
      <c r="BD4" s="197"/>
      <c r="BE4" s="197"/>
      <c r="BF4" s="197"/>
      <c r="BG4" s="197"/>
      <c r="BH4" s="197"/>
      <c r="BI4" s="197"/>
      <c r="BJ4" s="197"/>
      <c r="BK4" s="197"/>
      <c r="BL4" s="197"/>
      <c r="BM4" s="197"/>
      <c r="BN4" s="197"/>
      <c r="BO4" s="198"/>
      <c r="BP4" s="196" t="s">
        <v>5</v>
      </c>
      <c r="BQ4" s="197"/>
      <c r="BR4" s="197"/>
      <c r="BS4" s="197"/>
      <c r="BT4" s="197"/>
      <c r="BU4" s="197"/>
      <c r="BV4" s="197"/>
      <c r="BW4" s="197"/>
      <c r="BX4" s="197"/>
      <c r="BY4" s="197"/>
      <c r="BZ4" s="197"/>
      <c r="CA4" s="197"/>
      <c r="CB4" s="197"/>
      <c r="CC4" s="197"/>
      <c r="CD4" s="198"/>
      <c r="CE4" s="196" t="s">
        <v>6</v>
      </c>
      <c r="CF4" s="197"/>
      <c r="CG4" s="197"/>
      <c r="CH4" s="197"/>
      <c r="CI4" s="197"/>
      <c r="CJ4" s="197"/>
      <c r="CK4" s="197"/>
      <c r="CL4" s="197"/>
      <c r="CM4" s="197"/>
      <c r="CN4" s="197"/>
      <c r="CO4" s="197"/>
      <c r="CP4" s="197"/>
      <c r="CQ4" s="197"/>
      <c r="CR4" s="197"/>
      <c r="CS4" s="197"/>
      <c r="CT4" s="197"/>
      <c r="CU4" s="198"/>
      <c r="CV4" s="196" t="s">
        <v>7</v>
      </c>
      <c r="CW4" s="197"/>
      <c r="CX4" s="197"/>
      <c r="CY4" s="197"/>
      <c r="CZ4" s="197"/>
      <c r="DA4" s="197"/>
      <c r="DB4" s="197"/>
      <c r="DC4" s="197"/>
      <c r="DD4" s="197"/>
      <c r="DE4" s="197"/>
      <c r="DF4" s="197"/>
      <c r="DG4" s="197"/>
      <c r="DH4" s="197"/>
      <c r="DI4" s="197"/>
      <c r="DJ4" s="198"/>
      <c r="DK4" s="196" t="s">
        <v>8</v>
      </c>
      <c r="DL4" s="197"/>
      <c r="DM4" s="197"/>
      <c r="DN4" s="197"/>
      <c r="DO4" s="197"/>
      <c r="DP4" s="197"/>
      <c r="DQ4" s="197"/>
      <c r="DR4" s="197"/>
      <c r="DS4" s="197"/>
      <c r="DT4" s="197"/>
      <c r="DU4" s="197"/>
      <c r="DV4" s="197"/>
      <c r="DW4" s="197"/>
      <c r="DX4" s="197"/>
      <c r="DY4" s="197"/>
      <c r="DZ4" s="197"/>
      <c r="EA4" s="197"/>
      <c r="EB4" s="198"/>
      <c r="EC4" s="205" t="s">
        <v>9</v>
      </c>
      <c r="ED4" s="205"/>
      <c r="EE4" s="205"/>
      <c r="EF4" s="205"/>
      <c r="EG4" s="35" t="s">
        <v>70</v>
      </c>
      <c r="EH4" s="189" t="s">
        <v>70</v>
      </c>
      <c r="EI4" s="34" t="s">
        <v>70</v>
      </c>
      <c r="EJ4" s="189" t="s">
        <v>9</v>
      </c>
      <c r="EK4" s="189" t="s">
        <v>9</v>
      </c>
      <c r="EL4" s="189" t="s">
        <v>9</v>
      </c>
      <c r="EM4" s="189" t="s">
        <v>9</v>
      </c>
      <c r="EN4" s="189" t="s">
        <v>9</v>
      </c>
      <c r="EO4" s="189" t="s">
        <v>9</v>
      </c>
      <c r="EP4" s="189" t="s">
        <v>9</v>
      </c>
      <c r="EQ4" s="116"/>
    </row>
    <row r="5" spans="1:147" ht="28.95" customHeight="1" x14ac:dyDescent="0.3">
      <c r="A5" s="41" t="s">
        <v>60</v>
      </c>
      <c r="B5" s="1"/>
      <c r="C5" s="1"/>
      <c r="D5" s="1"/>
      <c r="E5" s="98">
        <v>43664</v>
      </c>
      <c r="F5" s="98">
        <v>43703</v>
      </c>
      <c r="G5" s="98">
        <v>43720</v>
      </c>
      <c r="H5" s="98">
        <v>43732</v>
      </c>
      <c r="I5" s="98">
        <v>43749</v>
      </c>
      <c r="J5" s="98">
        <v>43763</v>
      </c>
      <c r="K5" s="98">
        <v>43777</v>
      </c>
      <c r="L5" s="98">
        <v>43790</v>
      </c>
      <c r="M5" s="98">
        <v>43804</v>
      </c>
      <c r="N5" s="98">
        <v>43818</v>
      </c>
      <c r="O5" s="98">
        <v>43839</v>
      </c>
      <c r="P5" s="98">
        <v>43853</v>
      </c>
      <c r="Q5" s="98">
        <v>43867</v>
      </c>
      <c r="R5" s="98">
        <v>43880</v>
      </c>
      <c r="S5" s="98">
        <v>43916</v>
      </c>
      <c r="T5" s="98">
        <v>43664</v>
      </c>
      <c r="U5" s="98">
        <v>43703</v>
      </c>
      <c r="V5" s="98">
        <v>43720</v>
      </c>
      <c r="W5" s="98">
        <v>43732</v>
      </c>
      <c r="X5" s="52">
        <v>43749</v>
      </c>
      <c r="Y5" s="52">
        <v>43763</v>
      </c>
      <c r="Z5" s="52">
        <v>43777</v>
      </c>
      <c r="AA5" s="52">
        <v>43790</v>
      </c>
      <c r="AB5" s="52">
        <v>43804</v>
      </c>
      <c r="AC5" s="52">
        <v>43818</v>
      </c>
      <c r="AD5" s="52">
        <v>43839</v>
      </c>
      <c r="AE5" s="52">
        <v>43853</v>
      </c>
      <c r="AF5" s="52">
        <v>43867</v>
      </c>
      <c r="AG5" s="52">
        <v>43880</v>
      </c>
      <c r="AH5" s="52">
        <v>43916</v>
      </c>
      <c r="AI5" s="52">
        <v>43664</v>
      </c>
      <c r="AJ5" s="52">
        <v>43703</v>
      </c>
      <c r="AK5" s="52">
        <v>43720</v>
      </c>
      <c r="AL5" s="52">
        <v>43732</v>
      </c>
      <c r="AM5" s="52">
        <v>43749</v>
      </c>
      <c r="AN5" s="52">
        <v>43763</v>
      </c>
      <c r="AO5" s="52">
        <v>43777</v>
      </c>
      <c r="AP5" s="52">
        <v>43790</v>
      </c>
      <c r="AQ5" s="52">
        <v>43804</v>
      </c>
      <c r="AR5" s="52">
        <v>43818</v>
      </c>
      <c r="AS5" s="52">
        <v>43839</v>
      </c>
      <c r="AT5" s="52">
        <v>43853</v>
      </c>
      <c r="AU5" s="52">
        <v>43867</v>
      </c>
      <c r="AV5" s="52">
        <v>43880</v>
      </c>
      <c r="AW5" s="52">
        <v>43916</v>
      </c>
      <c r="AX5" s="52">
        <v>43664</v>
      </c>
      <c r="AY5" s="52">
        <v>43703</v>
      </c>
      <c r="AZ5" s="52">
        <v>43703</v>
      </c>
      <c r="BA5" s="98">
        <v>43720</v>
      </c>
      <c r="BB5" s="98">
        <v>43720</v>
      </c>
      <c r="BC5" s="98">
        <v>43732</v>
      </c>
      <c r="BD5" s="98">
        <v>43732</v>
      </c>
      <c r="BE5" s="98">
        <v>43749</v>
      </c>
      <c r="BF5" s="98">
        <v>43763</v>
      </c>
      <c r="BG5" s="98">
        <v>43777</v>
      </c>
      <c r="BH5" s="98">
        <v>43790</v>
      </c>
      <c r="BI5" s="98">
        <v>43804</v>
      </c>
      <c r="BJ5" s="98">
        <v>43818</v>
      </c>
      <c r="BK5" s="98">
        <v>43839</v>
      </c>
      <c r="BL5" s="98">
        <v>43853</v>
      </c>
      <c r="BM5" s="98">
        <v>43867</v>
      </c>
      <c r="BN5" s="98">
        <v>43880</v>
      </c>
      <c r="BO5" s="98">
        <v>43916</v>
      </c>
      <c r="BP5" s="98">
        <v>43664</v>
      </c>
      <c r="BQ5" s="98">
        <v>43703</v>
      </c>
      <c r="BR5" s="98">
        <v>43720</v>
      </c>
      <c r="BS5" s="98">
        <v>43732</v>
      </c>
      <c r="BT5" s="52">
        <v>43749</v>
      </c>
      <c r="BU5" s="52">
        <v>43763</v>
      </c>
      <c r="BV5" s="52">
        <v>43777</v>
      </c>
      <c r="BW5" s="52">
        <v>43790</v>
      </c>
      <c r="BX5" s="52">
        <v>43804</v>
      </c>
      <c r="BY5" s="52">
        <v>43818</v>
      </c>
      <c r="BZ5" s="52">
        <v>43839</v>
      </c>
      <c r="CA5" s="52">
        <v>43853</v>
      </c>
      <c r="CB5" s="52">
        <v>43867</v>
      </c>
      <c r="CC5" s="52">
        <v>43880</v>
      </c>
      <c r="CD5" s="52">
        <v>43916</v>
      </c>
      <c r="CE5" s="52">
        <v>43664</v>
      </c>
      <c r="CF5" s="52">
        <v>43703</v>
      </c>
      <c r="CG5" s="52">
        <v>43703</v>
      </c>
      <c r="CH5" s="52">
        <v>43720</v>
      </c>
      <c r="CI5" s="52">
        <v>43720</v>
      </c>
      <c r="CJ5" s="52">
        <v>43732</v>
      </c>
      <c r="CK5" s="52">
        <v>43749</v>
      </c>
      <c r="CL5" s="52">
        <v>43763</v>
      </c>
      <c r="CM5" s="52">
        <v>43777</v>
      </c>
      <c r="CN5" s="52">
        <v>43790</v>
      </c>
      <c r="CO5" s="52">
        <v>43804</v>
      </c>
      <c r="CP5" s="52">
        <v>43818</v>
      </c>
      <c r="CQ5" s="52">
        <v>43839</v>
      </c>
      <c r="CR5" s="52">
        <v>43853</v>
      </c>
      <c r="CS5" s="52">
        <v>43867</v>
      </c>
      <c r="CT5" s="52">
        <v>43880</v>
      </c>
      <c r="CU5" s="52">
        <v>43916</v>
      </c>
      <c r="CV5" s="98">
        <v>43664</v>
      </c>
      <c r="CW5" s="98">
        <v>43703</v>
      </c>
      <c r="CX5" s="98">
        <v>43720</v>
      </c>
      <c r="CY5" s="98">
        <v>43732</v>
      </c>
      <c r="CZ5" s="98">
        <v>43749</v>
      </c>
      <c r="DA5" s="98">
        <v>43763</v>
      </c>
      <c r="DB5" s="98">
        <v>43777</v>
      </c>
      <c r="DC5" s="98">
        <v>43790</v>
      </c>
      <c r="DD5" s="98">
        <v>43804</v>
      </c>
      <c r="DE5" s="98">
        <v>43818</v>
      </c>
      <c r="DF5" s="98">
        <v>43839</v>
      </c>
      <c r="DG5" s="98">
        <v>43853</v>
      </c>
      <c r="DH5" s="98">
        <v>43867</v>
      </c>
      <c r="DI5" s="98">
        <v>43870</v>
      </c>
      <c r="DJ5" s="98">
        <v>43916</v>
      </c>
      <c r="DK5" s="98">
        <v>43664</v>
      </c>
      <c r="DL5" s="98">
        <v>43703</v>
      </c>
      <c r="DM5" s="98">
        <v>43703</v>
      </c>
      <c r="DN5" s="98">
        <v>43720</v>
      </c>
      <c r="DO5" s="98">
        <v>43720</v>
      </c>
      <c r="DP5" s="98">
        <v>43732</v>
      </c>
      <c r="DQ5" s="98">
        <v>43732</v>
      </c>
      <c r="DR5" s="51">
        <v>43749</v>
      </c>
      <c r="DS5" s="51">
        <v>43763</v>
      </c>
      <c r="DT5" s="51">
        <v>43777</v>
      </c>
      <c r="DU5" s="51">
        <v>43790</v>
      </c>
      <c r="DV5" s="51">
        <v>43804</v>
      </c>
      <c r="DW5" s="51">
        <v>43818</v>
      </c>
      <c r="DX5" s="51">
        <v>43839</v>
      </c>
      <c r="DY5" s="51">
        <v>43853</v>
      </c>
      <c r="DZ5" s="51">
        <v>43867</v>
      </c>
      <c r="EA5" s="51">
        <v>43880</v>
      </c>
      <c r="EB5" s="51">
        <v>43916</v>
      </c>
      <c r="EC5" s="51">
        <v>43664</v>
      </c>
      <c r="ED5" s="54">
        <v>43672</v>
      </c>
      <c r="EE5" s="54">
        <v>43720</v>
      </c>
      <c r="EF5" s="54">
        <v>43732</v>
      </c>
      <c r="EG5" s="8">
        <v>43672</v>
      </c>
      <c r="EH5" s="8">
        <v>43720</v>
      </c>
      <c r="EI5" s="8">
        <v>43732</v>
      </c>
      <c r="EJ5" s="51">
        <v>43732</v>
      </c>
      <c r="EK5" s="51">
        <v>43763</v>
      </c>
      <c r="EL5" s="51">
        <v>43790</v>
      </c>
      <c r="EM5" s="51">
        <v>43853</v>
      </c>
      <c r="EN5" s="51">
        <v>43867</v>
      </c>
      <c r="EO5" s="51">
        <v>43880</v>
      </c>
      <c r="EP5" s="51">
        <v>43916</v>
      </c>
      <c r="EQ5" s="117"/>
    </row>
    <row r="6" spans="1:147" ht="27.75" customHeight="1" x14ac:dyDescent="0.3">
      <c r="A6" s="41" t="s">
        <v>61</v>
      </c>
      <c r="B6" s="1"/>
      <c r="C6" s="1"/>
      <c r="D6" s="1"/>
      <c r="E6" s="193" t="s">
        <v>62</v>
      </c>
      <c r="F6" s="194"/>
      <c r="G6" s="194"/>
      <c r="H6" s="194"/>
      <c r="I6" s="194"/>
      <c r="J6" s="194"/>
      <c r="K6" s="194"/>
      <c r="L6" s="194"/>
      <c r="M6" s="194"/>
      <c r="N6" s="194"/>
      <c r="O6" s="194"/>
      <c r="P6" s="194"/>
      <c r="Q6" s="194"/>
      <c r="R6" s="194"/>
      <c r="S6" s="195"/>
      <c r="T6" s="193" t="s">
        <v>62</v>
      </c>
      <c r="U6" s="194"/>
      <c r="V6" s="194"/>
      <c r="W6" s="194"/>
      <c r="X6" s="194"/>
      <c r="Y6" s="194"/>
      <c r="Z6" s="194"/>
      <c r="AA6" s="194"/>
      <c r="AB6" s="194"/>
      <c r="AC6" s="194"/>
      <c r="AD6" s="194"/>
      <c r="AE6" s="194"/>
      <c r="AF6" s="194"/>
      <c r="AG6" s="194"/>
      <c r="AH6" s="195"/>
      <c r="AI6" s="193" t="s">
        <v>62</v>
      </c>
      <c r="AJ6" s="194"/>
      <c r="AK6" s="194"/>
      <c r="AL6" s="194"/>
      <c r="AM6" s="194"/>
      <c r="AN6" s="194"/>
      <c r="AO6" s="194"/>
      <c r="AP6" s="194"/>
      <c r="AQ6" s="194"/>
      <c r="AR6" s="194"/>
      <c r="AS6" s="194"/>
      <c r="AT6" s="194"/>
      <c r="AU6" s="194"/>
      <c r="AV6" s="194"/>
      <c r="AW6" s="195"/>
      <c r="AX6" s="193" t="s">
        <v>62</v>
      </c>
      <c r="AY6" s="194"/>
      <c r="AZ6" s="194"/>
      <c r="BA6" s="194"/>
      <c r="BB6" s="194"/>
      <c r="BC6" s="194"/>
      <c r="BD6" s="194"/>
      <c r="BE6" s="194"/>
      <c r="BF6" s="194"/>
      <c r="BG6" s="194"/>
      <c r="BH6" s="194"/>
      <c r="BI6" s="194"/>
      <c r="BJ6" s="194"/>
      <c r="BK6" s="194"/>
      <c r="BL6" s="194"/>
      <c r="BM6" s="194"/>
      <c r="BN6" s="194"/>
      <c r="BO6" s="195"/>
      <c r="BP6" s="193" t="s">
        <v>62</v>
      </c>
      <c r="BQ6" s="194"/>
      <c r="BR6" s="194"/>
      <c r="BS6" s="194"/>
      <c r="BT6" s="194"/>
      <c r="BU6" s="194"/>
      <c r="BV6" s="194"/>
      <c r="BW6" s="194"/>
      <c r="BX6" s="194"/>
      <c r="BY6" s="194"/>
      <c r="BZ6" s="194"/>
      <c r="CA6" s="194"/>
      <c r="CB6" s="194"/>
      <c r="CC6" s="194"/>
      <c r="CD6" s="195"/>
      <c r="CE6" s="193" t="s">
        <v>62</v>
      </c>
      <c r="CF6" s="194"/>
      <c r="CG6" s="194"/>
      <c r="CH6" s="194"/>
      <c r="CI6" s="194"/>
      <c r="CJ6" s="194"/>
      <c r="CK6" s="194"/>
      <c r="CL6" s="194"/>
      <c r="CM6" s="194"/>
      <c r="CN6" s="194"/>
      <c r="CO6" s="194"/>
      <c r="CP6" s="194"/>
      <c r="CQ6" s="194"/>
      <c r="CR6" s="194"/>
      <c r="CS6" s="194"/>
      <c r="CT6" s="194"/>
      <c r="CU6" s="195"/>
      <c r="CV6" s="193" t="s">
        <v>62</v>
      </c>
      <c r="CW6" s="194"/>
      <c r="CX6" s="194"/>
      <c r="CY6" s="194"/>
      <c r="CZ6" s="194"/>
      <c r="DA6" s="194"/>
      <c r="DB6" s="194"/>
      <c r="DC6" s="194"/>
      <c r="DD6" s="194"/>
      <c r="DE6" s="194"/>
      <c r="DF6" s="194"/>
      <c r="DG6" s="194"/>
      <c r="DH6" s="194"/>
      <c r="DI6" s="194"/>
      <c r="DJ6" s="195"/>
      <c r="DK6" s="193" t="s">
        <v>62</v>
      </c>
      <c r="DL6" s="194"/>
      <c r="DM6" s="194"/>
      <c r="DN6" s="194"/>
      <c r="DO6" s="194"/>
      <c r="DP6" s="194"/>
      <c r="DQ6" s="194"/>
      <c r="DR6" s="194"/>
      <c r="DS6" s="194"/>
      <c r="DT6" s="194"/>
      <c r="DU6" s="194"/>
      <c r="DV6" s="194"/>
      <c r="DW6" s="194"/>
      <c r="DX6" s="194"/>
      <c r="DY6" s="194"/>
      <c r="DZ6" s="194"/>
      <c r="EA6" s="194"/>
      <c r="EB6" s="195"/>
      <c r="EC6" s="6" t="s">
        <v>62</v>
      </c>
      <c r="ED6" s="6" t="s">
        <v>63</v>
      </c>
      <c r="EE6" s="6" t="s">
        <v>63</v>
      </c>
      <c r="EF6" s="6" t="s">
        <v>62</v>
      </c>
      <c r="EG6" s="6" t="s">
        <v>63</v>
      </c>
      <c r="EH6" s="6" t="s">
        <v>63</v>
      </c>
      <c r="EI6" s="6" t="s">
        <v>63</v>
      </c>
      <c r="EJ6" s="6" t="s">
        <v>62</v>
      </c>
      <c r="EK6" s="6" t="s">
        <v>62</v>
      </c>
      <c r="EL6" s="6" t="s">
        <v>62</v>
      </c>
      <c r="EM6" s="6" t="s">
        <v>62</v>
      </c>
      <c r="EN6" s="6" t="s">
        <v>62</v>
      </c>
      <c r="EO6" s="6" t="s">
        <v>62</v>
      </c>
      <c r="EP6" s="6" t="s">
        <v>62</v>
      </c>
      <c r="EQ6" s="118"/>
    </row>
    <row r="7" spans="1:147" ht="24.75" customHeight="1" x14ac:dyDescent="0.3">
      <c r="A7" s="4" t="s">
        <v>0</v>
      </c>
      <c r="B7" s="1"/>
      <c r="C7" s="1"/>
      <c r="D7" s="1"/>
      <c r="E7" s="2" t="s">
        <v>17</v>
      </c>
      <c r="F7" s="2" t="s">
        <v>17</v>
      </c>
      <c r="G7" s="2" t="s">
        <v>17</v>
      </c>
      <c r="H7" s="2" t="s">
        <v>17</v>
      </c>
      <c r="I7" s="2" t="s">
        <v>17</v>
      </c>
      <c r="J7" s="2" t="s">
        <v>17</v>
      </c>
      <c r="K7" s="2" t="s">
        <v>17</v>
      </c>
      <c r="L7" s="2" t="s">
        <v>17</v>
      </c>
      <c r="M7" s="2" t="s">
        <v>17</v>
      </c>
      <c r="N7" s="2" t="s">
        <v>17</v>
      </c>
      <c r="O7" s="2" t="s">
        <v>17</v>
      </c>
      <c r="P7" s="2" t="s">
        <v>17</v>
      </c>
      <c r="Q7" s="2" t="s">
        <v>17</v>
      </c>
      <c r="R7" s="2" t="s">
        <v>17</v>
      </c>
      <c r="S7" s="2" t="s">
        <v>17</v>
      </c>
      <c r="T7" s="2" t="s">
        <v>17</v>
      </c>
      <c r="U7" s="2" t="s">
        <v>17</v>
      </c>
      <c r="V7" s="2" t="s">
        <v>17</v>
      </c>
      <c r="W7" s="2" t="s">
        <v>17</v>
      </c>
      <c r="X7" s="2" t="s">
        <v>17</v>
      </c>
      <c r="Y7" s="2" t="s">
        <v>17</v>
      </c>
      <c r="Z7" s="2" t="s">
        <v>17</v>
      </c>
      <c r="AA7" s="2" t="s">
        <v>17</v>
      </c>
      <c r="AB7" s="2" t="s">
        <v>17</v>
      </c>
      <c r="AC7" s="2" t="s">
        <v>17</v>
      </c>
      <c r="AD7" s="2" t="s">
        <v>17</v>
      </c>
      <c r="AE7" s="2" t="s">
        <v>17</v>
      </c>
      <c r="AF7" s="2" t="s">
        <v>17</v>
      </c>
      <c r="AG7" s="2" t="s">
        <v>17</v>
      </c>
      <c r="AH7" s="2" t="s">
        <v>17</v>
      </c>
      <c r="AI7" s="53" t="s">
        <v>17</v>
      </c>
      <c r="AJ7" s="53" t="s">
        <v>17</v>
      </c>
      <c r="AK7" s="53" t="s">
        <v>17</v>
      </c>
      <c r="AL7" s="53" t="s">
        <v>17</v>
      </c>
      <c r="AM7" s="53" t="s">
        <v>17</v>
      </c>
      <c r="AN7" s="53" t="s">
        <v>17</v>
      </c>
      <c r="AO7" s="53" t="s">
        <v>17</v>
      </c>
      <c r="AP7" s="53" t="s">
        <v>17</v>
      </c>
      <c r="AQ7" s="53" t="s">
        <v>17</v>
      </c>
      <c r="AR7" s="53" t="s">
        <v>17</v>
      </c>
      <c r="AS7" s="53" t="s">
        <v>17</v>
      </c>
      <c r="AT7" s="53" t="s">
        <v>17</v>
      </c>
      <c r="AU7" s="53" t="s">
        <v>17</v>
      </c>
      <c r="AV7" s="53" t="s">
        <v>17</v>
      </c>
      <c r="AW7" s="53" t="s">
        <v>17</v>
      </c>
      <c r="AX7" s="53" t="s">
        <v>17</v>
      </c>
      <c r="AY7" s="53" t="s">
        <v>17</v>
      </c>
      <c r="AZ7" s="53" t="s">
        <v>17</v>
      </c>
      <c r="BA7" s="2" t="s">
        <v>17</v>
      </c>
      <c r="BB7" s="2" t="s">
        <v>17</v>
      </c>
      <c r="BC7" s="2" t="s">
        <v>17</v>
      </c>
      <c r="BD7" s="2" t="s">
        <v>17</v>
      </c>
      <c r="BE7" s="2" t="s">
        <v>17</v>
      </c>
      <c r="BF7" s="2" t="s">
        <v>17</v>
      </c>
      <c r="BG7" s="2" t="s">
        <v>17</v>
      </c>
      <c r="BH7" s="2" t="s">
        <v>17</v>
      </c>
      <c r="BI7" s="2" t="s">
        <v>17</v>
      </c>
      <c r="BJ7" s="2" t="s">
        <v>17</v>
      </c>
      <c r="BK7" s="2" t="s">
        <v>17</v>
      </c>
      <c r="BL7" s="2" t="s">
        <v>17</v>
      </c>
      <c r="BM7" s="2" t="s">
        <v>17</v>
      </c>
      <c r="BN7" s="2" t="s">
        <v>17</v>
      </c>
      <c r="BO7" s="2" t="s">
        <v>17</v>
      </c>
      <c r="BP7" s="2" t="s">
        <v>17</v>
      </c>
      <c r="BQ7" s="2" t="s">
        <v>17</v>
      </c>
      <c r="BR7" s="2" t="s">
        <v>17</v>
      </c>
      <c r="BS7" s="2" t="s">
        <v>17</v>
      </c>
      <c r="BT7" s="2" t="s">
        <v>17</v>
      </c>
      <c r="BU7" s="2" t="s">
        <v>17</v>
      </c>
      <c r="BV7" s="2" t="s">
        <v>17</v>
      </c>
      <c r="BW7" s="2" t="s">
        <v>17</v>
      </c>
      <c r="BX7" s="2" t="s">
        <v>17</v>
      </c>
      <c r="BY7" s="2" t="s">
        <v>17</v>
      </c>
      <c r="BZ7" s="2" t="s">
        <v>17</v>
      </c>
      <c r="CA7" s="2" t="s">
        <v>17</v>
      </c>
      <c r="CB7" s="2" t="s">
        <v>17</v>
      </c>
      <c r="CC7" s="2" t="s">
        <v>17</v>
      </c>
      <c r="CD7" s="2" t="s">
        <v>17</v>
      </c>
      <c r="CE7" s="53" t="s">
        <v>17</v>
      </c>
      <c r="CF7" s="53" t="s">
        <v>17</v>
      </c>
      <c r="CG7" s="53" t="s">
        <v>17</v>
      </c>
      <c r="CH7" s="53" t="s">
        <v>17</v>
      </c>
      <c r="CI7" s="53" t="s">
        <v>17</v>
      </c>
      <c r="CJ7" s="53" t="s">
        <v>17</v>
      </c>
      <c r="CK7" s="53" t="s">
        <v>17</v>
      </c>
      <c r="CL7" s="53" t="s">
        <v>17</v>
      </c>
      <c r="CM7" s="53" t="s">
        <v>17</v>
      </c>
      <c r="CN7" s="53" t="s">
        <v>17</v>
      </c>
      <c r="CO7" s="53" t="s">
        <v>17</v>
      </c>
      <c r="CP7" s="53" t="s">
        <v>17</v>
      </c>
      <c r="CQ7" s="53" t="s">
        <v>17</v>
      </c>
      <c r="CR7" s="53" t="s">
        <v>17</v>
      </c>
      <c r="CS7" s="53" t="s">
        <v>17</v>
      </c>
      <c r="CT7" s="53" t="s">
        <v>17</v>
      </c>
      <c r="CU7" s="53" t="s">
        <v>17</v>
      </c>
      <c r="CV7" s="2" t="s">
        <v>17</v>
      </c>
      <c r="CW7" s="2" t="s">
        <v>17</v>
      </c>
      <c r="CX7" s="2" t="s">
        <v>17</v>
      </c>
      <c r="CY7" s="2" t="s">
        <v>17</v>
      </c>
      <c r="CZ7" s="2" t="s">
        <v>17</v>
      </c>
      <c r="DA7" s="2" t="s">
        <v>17</v>
      </c>
      <c r="DB7" s="2" t="s">
        <v>17</v>
      </c>
      <c r="DC7" s="2" t="s">
        <v>17</v>
      </c>
      <c r="DD7" s="2" t="s">
        <v>17</v>
      </c>
      <c r="DE7" s="2" t="s">
        <v>17</v>
      </c>
      <c r="DF7" s="2" t="s">
        <v>17</v>
      </c>
      <c r="DG7" s="2" t="s">
        <v>17</v>
      </c>
      <c r="DH7" s="2" t="s">
        <v>17</v>
      </c>
      <c r="DI7" s="2" t="s">
        <v>17</v>
      </c>
      <c r="DJ7" s="2" t="s">
        <v>17</v>
      </c>
      <c r="DK7" s="2" t="s">
        <v>17</v>
      </c>
      <c r="DL7" s="2" t="s">
        <v>17</v>
      </c>
      <c r="DM7" s="2" t="s">
        <v>17</v>
      </c>
      <c r="DN7" s="2" t="s">
        <v>17</v>
      </c>
      <c r="DO7" s="2" t="s">
        <v>17</v>
      </c>
      <c r="DP7" s="2" t="s">
        <v>17</v>
      </c>
      <c r="DQ7" s="2" t="s">
        <v>17</v>
      </c>
      <c r="DR7" s="2" t="s">
        <v>17</v>
      </c>
      <c r="DS7" s="2" t="s">
        <v>17</v>
      </c>
      <c r="DT7" s="2" t="s">
        <v>17</v>
      </c>
      <c r="DU7" s="2" t="s">
        <v>17</v>
      </c>
      <c r="DV7" s="2" t="s">
        <v>17</v>
      </c>
      <c r="DW7" s="2" t="s">
        <v>17</v>
      </c>
      <c r="DX7" s="2" t="s">
        <v>17</v>
      </c>
      <c r="DY7" s="2" t="s">
        <v>17</v>
      </c>
      <c r="DZ7" s="2" t="s">
        <v>17</v>
      </c>
      <c r="EA7" s="2" t="s">
        <v>17</v>
      </c>
      <c r="EB7" s="2" t="s">
        <v>17</v>
      </c>
      <c r="EC7" s="2" t="s">
        <v>17</v>
      </c>
      <c r="ED7" s="2" t="s">
        <v>17</v>
      </c>
      <c r="EE7" s="2" t="s">
        <v>17</v>
      </c>
      <c r="EF7" s="2" t="s">
        <v>17</v>
      </c>
      <c r="EG7" s="2" t="s">
        <v>17</v>
      </c>
      <c r="EH7" s="2" t="s">
        <v>17</v>
      </c>
      <c r="EI7" s="2" t="s">
        <v>17</v>
      </c>
      <c r="EJ7" s="2" t="s">
        <v>17</v>
      </c>
      <c r="EK7" s="2" t="s">
        <v>17</v>
      </c>
      <c r="EL7" s="2" t="s">
        <v>17</v>
      </c>
      <c r="EM7" s="2" t="s">
        <v>17</v>
      </c>
      <c r="EN7" s="2" t="s">
        <v>17</v>
      </c>
      <c r="EO7" s="2" t="s">
        <v>17</v>
      </c>
      <c r="EP7" s="2" t="s">
        <v>17</v>
      </c>
      <c r="EQ7" s="119"/>
    </row>
    <row r="8" spans="1:147" x14ac:dyDescent="0.3">
      <c r="A8" s="1" t="s">
        <v>11</v>
      </c>
      <c r="B8" s="18">
        <v>30881</v>
      </c>
      <c r="C8" s="19">
        <v>0.95</v>
      </c>
      <c r="D8" s="20">
        <v>16.399999999999999</v>
      </c>
      <c r="E8" s="3">
        <v>57</v>
      </c>
      <c r="F8" s="3">
        <v>17</v>
      </c>
      <c r="G8" s="3">
        <v>24</v>
      </c>
      <c r="H8" s="3">
        <v>12</v>
      </c>
      <c r="I8" s="3">
        <v>14</v>
      </c>
      <c r="J8" s="3">
        <v>16</v>
      </c>
      <c r="K8" s="3">
        <v>11</v>
      </c>
      <c r="L8" s="9">
        <v>7</v>
      </c>
      <c r="M8" s="9">
        <v>6.7</v>
      </c>
      <c r="N8" s="9">
        <v>5.9</v>
      </c>
      <c r="O8" s="144">
        <v>10</v>
      </c>
      <c r="P8" s="9">
        <v>9.1</v>
      </c>
      <c r="Q8" s="144">
        <v>16</v>
      </c>
      <c r="R8" s="9">
        <v>6.6</v>
      </c>
      <c r="S8" s="9">
        <v>19</v>
      </c>
      <c r="T8" s="3">
        <v>22</v>
      </c>
      <c r="U8" s="3">
        <v>27</v>
      </c>
      <c r="V8" s="3">
        <v>210</v>
      </c>
      <c r="W8" s="3">
        <v>12</v>
      </c>
      <c r="X8" s="3">
        <v>11</v>
      </c>
      <c r="Y8" s="3">
        <v>8.3000000000000007</v>
      </c>
      <c r="Z8" s="3">
        <v>7.1</v>
      </c>
      <c r="AA8" s="3">
        <v>9.6999999999999993</v>
      </c>
      <c r="AB8" s="3">
        <v>10</v>
      </c>
      <c r="AC8" s="3">
        <v>22</v>
      </c>
      <c r="AD8" s="3">
        <v>7.8</v>
      </c>
      <c r="AE8" s="3">
        <v>4.8</v>
      </c>
      <c r="AF8" s="3">
        <v>14</v>
      </c>
      <c r="AG8" s="9">
        <v>7</v>
      </c>
      <c r="AH8" s="9">
        <v>14</v>
      </c>
      <c r="AI8" s="3">
        <v>24</v>
      </c>
      <c r="AJ8" s="3">
        <v>36</v>
      </c>
      <c r="AK8" s="3">
        <v>43</v>
      </c>
      <c r="AL8" s="3">
        <v>13</v>
      </c>
      <c r="AM8" s="3">
        <v>11</v>
      </c>
      <c r="AN8" s="3">
        <v>13</v>
      </c>
      <c r="AO8" s="3">
        <v>20</v>
      </c>
      <c r="AP8" s="9">
        <v>8</v>
      </c>
      <c r="AQ8" s="9">
        <v>5.2</v>
      </c>
      <c r="AR8" s="144">
        <v>17</v>
      </c>
      <c r="AS8" s="144">
        <v>19</v>
      </c>
      <c r="AT8" s="144">
        <v>10</v>
      </c>
      <c r="AU8" s="144">
        <v>11</v>
      </c>
      <c r="AV8" s="144">
        <v>21</v>
      </c>
      <c r="AW8" s="144">
        <v>20</v>
      </c>
      <c r="AX8" s="3">
        <v>18</v>
      </c>
      <c r="AY8" s="3">
        <v>31</v>
      </c>
      <c r="AZ8" s="3" t="s">
        <v>49</v>
      </c>
      <c r="BA8" s="3">
        <v>17</v>
      </c>
      <c r="BB8" s="3" t="s">
        <v>49</v>
      </c>
      <c r="BC8" s="3">
        <v>14</v>
      </c>
      <c r="BD8" s="3" t="s">
        <v>49</v>
      </c>
      <c r="BE8" s="3">
        <v>12</v>
      </c>
      <c r="BF8" s="3">
        <v>12</v>
      </c>
      <c r="BG8" s="3">
        <v>6.9</v>
      </c>
      <c r="BH8" s="3">
        <v>9.6</v>
      </c>
      <c r="BI8" s="3">
        <v>5.4</v>
      </c>
      <c r="BJ8" s="3" t="s">
        <v>377</v>
      </c>
      <c r="BK8" s="3">
        <v>24</v>
      </c>
      <c r="BL8" s="3">
        <v>28</v>
      </c>
      <c r="BM8" s="3">
        <v>16</v>
      </c>
      <c r="BN8" s="3">
        <v>9.5</v>
      </c>
      <c r="BO8" s="3">
        <v>14</v>
      </c>
      <c r="BP8" s="3">
        <v>15</v>
      </c>
      <c r="BQ8" s="3">
        <v>21</v>
      </c>
      <c r="BR8" s="3">
        <v>22</v>
      </c>
      <c r="BS8" s="3">
        <v>7.8</v>
      </c>
      <c r="BT8" s="3">
        <v>47</v>
      </c>
      <c r="BU8" s="3">
        <v>12</v>
      </c>
      <c r="BV8" s="3">
        <v>7.2</v>
      </c>
      <c r="BW8" s="3">
        <v>8.3000000000000007</v>
      </c>
      <c r="BX8" s="3">
        <v>5.9</v>
      </c>
      <c r="BY8" s="3">
        <v>4.7</v>
      </c>
      <c r="BZ8" s="3">
        <v>24</v>
      </c>
      <c r="CA8" s="3">
        <v>6.3</v>
      </c>
      <c r="CB8" s="3">
        <v>27</v>
      </c>
      <c r="CC8" s="3">
        <v>9.1</v>
      </c>
      <c r="CD8" s="3">
        <v>8.9</v>
      </c>
      <c r="CE8" s="3">
        <v>14</v>
      </c>
      <c r="CF8" s="3">
        <v>20</v>
      </c>
      <c r="CG8" s="3" t="s">
        <v>49</v>
      </c>
      <c r="CH8" s="3">
        <v>23</v>
      </c>
      <c r="CI8" s="3" t="s">
        <v>49</v>
      </c>
      <c r="CJ8" s="3">
        <v>8.5</v>
      </c>
      <c r="CK8" s="3">
        <v>14</v>
      </c>
      <c r="CL8" s="3">
        <v>9.6</v>
      </c>
      <c r="CM8" s="3">
        <v>8.6</v>
      </c>
      <c r="CN8" s="3">
        <v>12</v>
      </c>
      <c r="CO8" s="3">
        <v>4.7</v>
      </c>
      <c r="CP8" s="3">
        <v>8.8000000000000007</v>
      </c>
      <c r="CQ8" s="3">
        <v>9.6</v>
      </c>
      <c r="CR8" s="3">
        <v>5.4</v>
      </c>
      <c r="CS8" s="3">
        <v>11</v>
      </c>
      <c r="CT8" s="3">
        <v>24</v>
      </c>
      <c r="CU8" s="3">
        <v>29</v>
      </c>
      <c r="CV8" s="3">
        <v>23</v>
      </c>
      <c r="CW8" s="3">
        <v>14</v>
      </c>
      <c r="CX8" s="3">
        <v>52</v>
      </c>
      <c r="CY8" s="3">
        <v>11</v>
      </c>
      <c r="CZ8" s="3">
        <v>26</v>
      </c>
      <c r="DA8" s="3">
        <v>27</v>
      </c>
      <c r="DB8" s="3">
        <v>12</v>
      </c>
      <c r="DC8" s="3">
        <v>17</v>
      </c>
      <c r="DD8" s="3">
        <v>6.6</v>
      </c>
      <c r="DE8" s="3">
        <v>5.6</v>
      </c>
      <c r="DF8" s="3">
        <v>19</v>
      </c>
      <c r="DG8" s="3">
        <v>13</v>
      </c>
      <c r="DH8" s="3">
        <v>12</v>
      </c>
      <c r="DI8" s="3">
        <v>8.6999999999999993</v>
      </c>
      <c r="DJ8" s="3">
        <v>9.1</v>
      </c>
      <c r="DK8" s="3">
        <v>20</v>
      </c>
      <c r="DL8" s="3">
        <v>36</v>
      </c>
      <c r="DM8" s="3" t="s">
        <v>49</v>
      </c>
      <c r="DN8" s="3">
        <v>36</v>
      </c>
      <c r="DO8" s="3" t="s">
        <v>49</v>
      </c>
      <c r="DP8" s="3">
        <v>15</v>
      </c>
      <c r="DQ8" s="3" t="s">
        <v>49</v>
      </c>
      <c r="DR8" s="3">
        <v>16</v>
      </c>
      <c r="DS8" s="3">
        <v>15</v>
      </c>
      <c r="DT8" s="3">
        <v>9.1999999999999993</v>
      </c>
      <c r="DU8" s="3">
        <v>20</v>
      </c>
      <c r="DV8" s="3">
        <v>6.3</v>
      </c>
      <c r="DW8" s="3">
        <v>5.4</v>
      </c>
      <c r="DX8" s="3">
        <v>7.7</v>
      </c>
      <c r="DY8" s="3">
        <v>5.5</v>
      </c>
      <c r="DZ8" s="3">
        <v>7.3</v>
      </c>
      <c r="EA8" s="3">
        <v>5.7</v>
      </c>
      <c r="EB8" s="3">
        <v>18</v>
      </c>
      <c r="EC8" s="3">
        <v>19</v>
      </c>
      <c r="ED8" s="3" t="s">
        <v>49</v>
      </c>
      <c r="EE8" s="3" t="s">
        <v>49</v>
      </c>
      <c r="EF8" s="9">
        <v>8</v>
      </c>
      <c r="EG8" s="3" t="s">
        <v>49</v>
      </c>
      <c r="EH8" s="3" t="s">
        <v>49</v>
      </c>
      <c r="EI8" s="3" t="s">
        <v>49</v>
      </c>
      <c r="EJ8" s="3">
        <v>8</v>
      </c>
      <c r="EK8" s="3">
        <v>11</v>
      </c>
      <c r="EL8" s="3">
        <v>12</v>
      </c>
      <c r="EM8" s="3">
        <v>4.5999999999999996</v>
      </c>
      <c r="EN8" s="3">
        <v>12</v>
      </c>
      <c r="EO8" s="3">
        <v>20</v>
      </c>
      <c r="EP8" s="3">
        <v>16</v>
      </c>
      <c r="EQ8" s="120"/>
    </row>
    <row r="9" spans="1:147" ht="33.6" customHeight="1" x14ac:dyDescent="0.3">
      <c r="A9" s="42" t="s">
        <v>12</v>
      </c>
      <c r="B9" s="18">
        <v>59000</v>
      </c>
      <c r="C9" s="21">
        <v>0.21</v>
      </c>
      <c r="D9" s="20">
        <v>8.3000000000000007</v>
      </c>
      <c r="E9" s="3">
        <v>2.6</v>
      </c>
      <c r="F9" s="3" t="s">
        <v>30</v>
      </c>
      <c r="G9" s="3" t="s">
        <v>74</v>
      </c>
      <c r="H9" s="3" t="s">
        <v>109</v>
      </c>
      <c r="I9" s="3" t="s">
        <v>262</v>
      </c>
      <c r="J9" s="3" t="s">
        <v>262</v>
      </c>
      <c r="K9" s="3" t="s">
        <v>115</v>
      </c>
      <c r="L9" s="10" t="s">
        <v>339</v>
      </c>
      <c r="M9" s="10" t="s">
        <v>343</v>
      </c>
      <c r="N9" s="10" t="s">
        <v>369</v>
      </c>
      <c r="O9" s="10" t="s">
        <v>379</v>
      </c>
      <c r="P9" s="9" t="s">
        <v>265</v>
      </c>
      <c r="Q9" s="9" t="s">
        <v>82</v>
      </c>
      <c r="R9" s="9" t="s">
        <v>418</v>
      </c>
      <c r="S9" s="9">
        <v>2.8</v>
      </c>
      <c r="T9" s="3">
        <v>3.4</v>
      </c>
      <c r="U9" s="3">
        <v>4.0999999999999996</v>
      </c>
      <c r="V9" s="3">
        <v>5.8</v>
      </c>
      <c r="W9" s="3" t="s">
        <v>110</v>
      </c>
      <c r="X9" s="3" t="s">
        <v>263</v>
      </c>
      <c r="Y9" s="3" t="s">
        <v>268</v>
      </c>
      <c r="Z9" s="3" t="s">
        <v>309</v>
      </c>
      <c r="AA9" s="3" t="s">
        <v>340</v>
      </c>
      <c r="AB9" s="3" t="s">
        <v>20</v>
      </c>
      <c r="AC9" s="3" t="s">
        <v>115</v>
      </c>
      <c r="AD9" s="3" t="s">
        <v>380</v>
      </c>
      <c r="AE9" s="3" t="s">
        <v>418</v>
      </c>
      <c r="AF9" s="3" t="s">
        <v>80</v>
      </c>
      <c r="AG9" s="3" t="s">
        <v>339</v>
      </c>
      <c r="AH9" s="3" t="s">
        <v>375</v>
      </c>
      <c r="AI9" s="3">
        <v>3.1</v>
      </c>
      <c r="AJ9" s="3">
        <v>6.2</v>
      </c>
      <c r="AK9" s="3" t="s">
        <v>74</v>
      </c>
      <c r="AL9" s="3" t="s">
        <v>80</v>
      </c>
      <c r="AM9" s="3" t="s">
        <v>21</v>
      </c>
      <c r="AN9" s="3" t="s">
        <v>115</v>
      </c>
      <c r="AO9" s="3" t="s">
        <v>30</v>
      </c>
      <c r="AP9" s="3" t="s">
        <v>341</v>
      </c>
      <c r="AQ9" s="3" t="s">
        <v>344</v>
      </c>
      <c r="AR9" s="3" t="s">
        <v>21</v>
      </c>
      <c r="AS9" s="3">
        <v>2.9</v>
      </c>
      <c r="AT9" s="3" t="s">
        <v>420</v>
      </c>
      <c r="AU9" s="3" t="s">
        <v>82</v>
      </c>
      <c r="AV9" s="3">
        <v>3.7</v>
      </c>
      <c r="AW9" s="3" t="s">
        <v>21</v>
      </c>
      <c r="AX9" s="3" t="s">
        <v>19</v>
      </c>
      <c r="AY9" s="3" t="s">
        <v>20</v>
      </c>
      <c r="AZ9" s="3" t="s">
        <v>49</v>
      </c>
      <c r="BA9" s="3">
        <v>1.9</v>
      </c>
      <c r="BB9" s="3" t="s">
        <v>49</v>
      </c>
      <c r="BC9" s="3" t="s">
        <v>115</v>
      </c>
      <c r="BD9" s="3" t="s">
        <v>49</v>
      </c>
      <c r="BE9" s="3" t="s">
        <v>265</v>
      </c>
      <c r="BF9" s="3" t="s">
        <v>80</v>
      </c>
      <c r="BG9" s="3">
        <v>0.57999999999999996</v>
      </c>
      <c r="BH9" s="3" t="s">
        <v>265</v>
      </c>
      <c r="BI9" s="3" t="s">
        <v>345</v>
      </c>
      <c r="BJ9" s="3" t="s">
        <v>378</v>
      </c>
      <c r="BK9" s="3" t="s">
        <v>22</v>
      </c>
      <c r="BL9" s="3" t="s">
        <v>23</v>
      </c>
      <c r="BM9" s="3" t="s">
        <v>47</v>
      </c>
      <c r="BN9" s="3" t="s">
        <v>119</v>
      </c>
      <c r="BO9" s="3" t="s">
        <v>265</v>
      </c>
      <c r="BP9" s="3" t="s">
        <v>20</v>
      </c>
      <c r="BQ9" s="3" t="s">
        <v>20</v>
      </c>
      <c r="BR9" s="3" t="s">
        <v>82</v>
      </c>
      <c r="BS9" s="3" t="s">
        <v>117</v>
      </c>
      <c r="BT9" s="3" t="s">
        <v>74</v>
      </c>
      <c r="BU9" s="3" t="s">
        <v>21</v>
      </c>
      <c r="BV9" s="3" t="s">
        <v>116</v>
      </c>
      <c r="BW9" s="3" t="s">
        <v>119</v>
      </c>
      <c r="BX9" s="3" t="s">
        <v>119</v>
      </c>
      <c r="BY9" s="3" t="s">
        <v>375</v>
      </c>
      <c r="BZ9" s="3">
        <v>3.6</v>
      </c>
      <c r="CA9" s="3" t="s">
        <v>27</v>
      </c>
      <c r="CB9" s="3">
        <v>4.7</v>
      </c>
      <c r="CC9" s="3" t="s">
        <v>80</v>
      </c>
      <c r="CD9" s="3" t="s">
        <v>479</v>
      </c>
      <c r="CE9" s="3" t="s">
        <v>21</v>
      </c>
      <c r="CF9" s="3" t="s">
        <v>30</v>
      </c>
      <c r="CG9" s="3" t="s">
        <v>49</v>
      </c>
      <c r="CH9" s="3" t="s">
        <v>83</v>
      </c>
      <c r="CI9" s="3" t="s">
        <v>49</v>
      </c>
      <c r="CJ9" s="3" t="s">
        <v>118</v>
      </c>
      <c r="CK9" s="3" t="s">
        <v>115</v>
      </c>
      <c r="CL9" s="3" t="s">
        <v>293</v>
      </c>
      <c r="CM9" s="3" t="s">
        <v>312</v>
      </c>
      <c r="CN9" s="3" t="s">
        <v>342</v>
      </c>
      <c r="CO9" s="3" t="s">
        <v>346</v>
      </c>
      <c r="CP9" s="3" t="s">
        <v>369</v>
      </c>
      <c r="CQ9" s="3" t="s">
        <v>312</v>
      </c>
      <c r="CR9" s="3" t="s">
        <v>109</v>
      </c>
      <c r="CS9" s="3" t="s">
        <v>434</v>
      </c>
      <c r="CT9" s="3" t="s">
        <v>22</v>
      </c>
      <c r="CU9" s="3">
        <v>3.4</v>
      </c>
      <c r="CV9" s="3" t="s">
        <v>22</v>
      </c>
      <c r="CW9" s="3" t="s">
        <v>47</v>
      </c>
      <c r="CX9" s="3">
        <v>9.3000000000000007</v>
      </c>
      <c r="CY9" s="3" t="s">
        <v>118</v>
      </c>
      <c r="CZ9" s="3" t="s">
        <v>30</v>
      </c>
      <c r="DA9" s="3" t="s">
        <v>265</v>
      </c>
      <c r="DB9" s="3" t="s">
        <v>74</v>
      </c>
      <c r="DC9" s="3" t="s">
        <v>20</v>
      </c>
      <c r="DD9" s="3" t="s">
        <v>347</v>
      </c>
      <c r="DE9" s="3" t="s">
        <v>309</v>
      </c>
      <c r="DF9" s="3" t="s">
        <v>381</v>
      </c>
      <c r="DG9" s="3" t="s">
        <v>83</v>
      </c>
      <c r="DH9" s="3" t="s">
        <v>110</v>
      </c>
      <c r="DI9" s="3" t="s">
        <v>347</v>
      </c>
      <c r="DJ9" s="3" t="s">
        <v>479</v>
      </c>
      <c r="DK9" s="3" t="s">
        <v>23</v>
      </c>
      <c r="DL9" s="3" t="s">
        <v>23</v>
      </c>
      <c r="DM9" s="3" t="s">
        <v>49</v>
      </c>
      <c r="DN9" s="9" t="s">
        <v>83</v>
      </c>
      <c r="DO9" s="3" t="s">
        <v>49</v>
      </c>
      <c r="DP9" s="3" t="s">
        <v>80</v>
      </c>
      <c r="DQ9" s="3" t="s">
        <v>49</v>
      </c>
      <c r="DR9" s="3" t="s">
        <v>268</v>
      </c>
      <c r="DS9" s="3" t="s">
        <v>83</v>
      </c>
      <c r="DT9" s="3" t="s">
        <v>312</v>
      </c>
      <c r="DU9" s="3" t="s">
        <v>265</v>
      </c>
      <c r="DV9" s="3" t="s">
        <v>348</v>
      </c>
      <c r="DW9" s="3" t="s">
        <v>376</v>
      </c>
      <c r="DX9" s="3" t="s">
        <v>346</v>
      </c>
      <c r="DY9" s="3" t="s">
        <v>417</v>
      </c>
      <c r="DZ9" s="3" t="s">
        <v>420</v>
      </c>
      <c r="EA9" s="3" t="s">
        <v>346</v>
      </c>
      <c r="EB9" s="3" t="s">
        <v>434</v>
      </c>
      <c r="EC9" s="3" t="s">
        <v>20</v>
      </c>
      <c r="ED9" s="3" t="s">
        <v>49</v>
      </c>
      <c r="EE9" s="3" t="s">
        <v>49</v>
      </c>
      <c r="EF9" s="3" t="s">
        <v>119</v>
      </c>
      <c r="EG9" s="3" t="s">
        <v>49</v>
      </c>
      <c r="EH9" s="3" t="s">
        <v>49</v>
      </c>
      <c r="EI9" s="3" t="s">
        <v>49</v>
      </c>
      <c r="EJ9" s="3" t="s">
        <v>119</v>
      </c>
      <c r="EK9" s="3" t="s">
        <v>110</v>
      </c>
      <c r="EL9" s="3" t="s">
        <v>118</v>
      </c>
      <c r="EM9" s="3" t="s">
        <v>422</v>
      </c>
      <c r="EN9" s="3" t="s">
        <v>80</v>
      </c>
      <c r="EO9" s="3" t="s">
        <v>74</v>
      </c>
      <c r="EP9" s="3" t="s">
        <v>480</v>
      </c>
      <c r="EQ9" s="120"/>
    </row>
    <row r="10" spans="1:147" x14ac:dyDescent="0.3">
      <c r="A10" s="1" t="s">
        <v>13</v>
      </c>
      <c r="B10" s="18">
        <v>19</v>
      </c>
      <c r="C10" s="19">
        <v>1.5</v>
      </c>
      <c r="D10" s="20">
        <v>5.9</v>
      </c>
      <c r="E10" s="3">
        <v>0.49</v>
      </c>
      <c r="F10" s="3">
        <v>0.43</v>
      </c>
      <c r="G10" s="3" t="s">
        <v>75</v>
      </c>
      <c r="H10" s="3">
        <v>0.54</v>
      </c>
      <c r="I10" s="3" t="s">
        <v>35</v>
      </c>
      <c r="J10" s="3" t="s">
        <v>284</v>
      </c>
      <c r="K10" s="3" t="s">
        <v>44</v>
      </c>
      <c r="L10" s="3">
        <v>0.39</v>
      </c>
      <c r="M10" s="3">
        <v>0.56000000000000005</v>
      </c>
      <c r="N10" s="3">
        <v>0.46</v>
      </c>
      <c r="O10" s="3">
        <v>0.76</v>
      </c>
      <c r="P10" s="3" t="s">
        <v>417</v>
      </c>
      <c r="Q10" s="3">
        <v>0.39</v>
      </c>
      <c r="R10" s="3" t="s">
        <v>75</v>
      </c>
      <c r="S10" s="3">
        <v>0.56000000000000005</v>
      </c>
      <c r="T10" s="3">
        <v>0.45</v>
      </c>
      <c r="U10" s="3" t="s">
        <v>31</v>
      </c>
      <c r="V10" s="3" t="s">
        <v>76</v>
      </c>
      <c r="W10" s="3" t="s">
        <v>75</v>
      </c>
      <c r="X10" s="3" t="s">
        <v>76</v>
      </c>
      <c r="Y10" s="3" t="s">
        <v>76</v>
      </c>
      <c r="Z10" s="3" t="s">
        <v>310</v>
      </c>
      <c r="AA10" s="3">
        <v>0.32</v>
      </c>
      <c r="AB10" s="3">
        <v>0.57999999999999996</v>
      </c>
      <c r="AC10" s="3">
        <v>0.42</v>
      </c>
      <c r="AD10" s="3">
        <v>0.62</v>
      </c>
      <c r="AE10" s="3">
        <v>0.93</v>
      </c>
      <c r="AF10" s="3" t="s">
        <v>432</v>
      </c>
      <c r="AG10" s="3" t="s">
        <v>266</v>
      </c>
      <c r="AH10" s="3">
        <v>0.83</v>
      </c>
      <c r="AI10" s="3">
        <v>0.5</v>
      </c>
      <c r="AJ10" s="3">
        <v>3.3</v>
      </c>
      <c r="AK10" s="3" t="s">
        <v>81</v>
      </c>
      <c r="AL10" s="3" t="s">
        <v>75</v>
      </c>
      <c r="AM10" s="3" t="s">
        <v>264</v>
      </c>
      <c r="AN10" s="3" t="s">
        <v>75</v>
      </c>
      <c r="AO10" s="3" t="s">
        <v>81</v>
      </c>
      <c r="AP10" s="10">
        <v>0.4</v>
      </c>
      <c r="AQ10" s="10">
        <v>0.56000000000000005</v>
      </c>
      <c r="AR10" s="10">
        <v>0.53</v>
      </c>
      <c r="AS10" s="10">
        <v>0.62</v>
      </c>
      <c r="AT10" s="10">
        <v>0.5</v>
      </c>
      <c r="AU10" s="10">
        <v>0.38</v>
      </c>
      <c r="AV10" s="10" t="s">
        <v>35</v>
      </c>
      <c r="AW10" s="10">
        <v>0.4</v>
      </c>
      <c r="AX10" s="3">
        <v>0.39</v>
      </c>
      <c r="AY10" s="3" t="s">
        <v>36</v>
      </c>
      <c r="AZ10" s="3" t="s">
        <v>49</v>
      </c>
      <c r="BA10" s="3" t="s">
        <v>76</v>
      </c>
      <c r="BB10" s="3" t="s">
        <v>49</v>
      </c>
      <c r="BC10" s="3" t="s">
        <v>46</v>
      </c>
      <c r="BD10" s="3" t="s">
        <v>49</v>
      </c>
      <c r="BE10" s="3" t="s">
        <v>46</v>
      </c>
      <c r="BF10" s="3">
        <v>0.31</v>
      </c>
      <c r="BG10" s="3" t="s">
        <v>76</v>
      </c>
      <c r="BH10" s="10">
        <v>0.3</v>
      </c>
      <c r="BI10" s="10">
        <v>0.6</v>
      </c>
      <c r="BJ10" s="10">
        <v>0.38</v>
      </c>
      <c r="BK10" s="10">
        <v>0.76</v>
      </c>
      <c r="BL10" s="10">
        <v>0.47</v>
      </c>
      <c r="BM10" s="10">
        <v>0.48</v>
      </c>
      <c r="BN10" s="10" t="s">
        <v>81</v>
      </c>
      <c r="BO10" s="10">
        <v>0.41</v>
      </c>
      <c r="BP10" s="3">
        <v>0.44</v>
      </c>
      <c r="BQ10" s="3">
        <v>0.5</v>
      </c>
      <c r="BR10" s="3">
        <v>0.32</v>
      </c>
      <c r="BS10" s="3" t="s">
        <v>81</v>
      </c>
      <c r="BT10" s="3" t="s">
        <v>266</v>
      </c>
      <c r="BU10" s="3">
        <v>0.43</v>
      </c>
      <c r="BV10" s="3" t="s">
        <v>310</v>
      </c>
      <c r="BW10" s="3">
        <v>0.35</v>
      </c>
      <c r="BX10" s="3">
        <v>0.61</v>
      </c>
      <c r="BY10" s="3">
        <v>0.49</v>
      </c>
      <c r="BZ10" s="3">
        <v>0.63</v>
      </c>
      <c r="CA10" s="3">
        <v>0.65</v>
      </c>
      <c r="CB10" s="3">
        <v>0.47</v>
      </c>
      <c r="CC10" s="3">
        <v>0.26</v>
      </c>
      <c r="CD10" s="3">
        <v>0.68</v>
      </c>
      <c r="CE10" s="3">
        <v>0.5</v>
      </c>
      <c r="CF10" s="3" t="s">
        <v>44</v>
      </c>
      <c r="CG10" s="3" t="s">
        <v>49</v>
      </c>
      <c r="CH10" s="3">
        <v>0.34</v>
      </c>
      <c r="CI10" s="3" t="s">
        <v>49</v>
      </c>
      <c r="CJ10" s="3">
        <v>0.36</v>
      </c>
      <c r="CK10" s="3" t="s">
        <v>267</v>
      </c>
      <c r="CL10" s="3">
        <v>0.54</v>
      </c>
      <c r="CM10" s="10">
        <v>0.3</v>
      </c>
      <c r="CN10" s="9">
        <v>2</v>
      </c>
      <c r="CO10" s="10">
        <v>0.75</v>
      </c>
      <c r="CP10" s="10">
        <v>0.44</v>
      </c>
      <c r="CQ10" s="10">
        <v>0.73</v>
      </c>
      <c r="CR10" s="10">
        <v>0.84</v>
      </c>
      <c r="CS10" s="10">
        <v>0.33</v>
      </c>
      <c r="CT10" s="10">
        <v>0.4</v>
      </c>
      <c r="CU10" s="10">
        <v>0.42</v>
      </c>
      <c r="CV10" s="3">
        <v>0.71</v>
      </c>
      <c r="CW10" s="3">
        <v>0.41</v>
      </c>
      <c r="CX10" s="3">
        <v>0.37</v>
      </c>
      <c r="CY10" s="3">
        <v>0.53</v>
      </c>
      <c r="CZ10" s="3">
        <v>0.38</v>
      </c>
      <c r="DA10" s="3" t="s">
        <v>75</v>
      </c>
      <c r="DB10" s="3">
        <v>0.81</v>
      </c>
      <c r="DC10" s="3">
        <v>0.63</v>
      </c>
      <c r="DD10" s="3">
        <v>0.95</v>
      </c>
      <c r="DE10" s="3">
        <v>0.48</v>
      </c>
      <c r="DF10" s="3">
        <v>0.73</v>
      </c>
      <c r="DG10" s="3">
        <v>0.54</v>
      </c>
      <c r="DH10" s="3">
        <v>0.43</v>
      </c>
      <c r="DI10" s="3">
        <v>0.44</v>
      </c>
      <c r="DJ10" s="3">
        <v>0.35</v>
      </c>
      <c r="DK10" s="3">
        <v>0.86</v>
      </c>
      <c r="DL10" s="3">
        <v>0.4</v>
      </c>
      <c r="DM10" s="3" t="s">
        <v>49</v>
      </c>
      <c r="DN10" s="3">
        <v>0.36</v>
      </c>
      <c r="DO10" s="3" t="s">
        <v>49</v>
      </c>
      <c r="DP10" s="3" t="s">
        <v>81</v>
      </c>
      <c r="DQ10" s="3" t="s">
        <v>49</v>
      </c>
      <c r="DR10" s="3">
        <v>0.49</v>
      </c>
      <c r="DS10" s="3">
        <v>0.43</v>
      </c>
      <c r="DT10" s="3">
        <v>1.1000000000000001</v>
      </c>
      <c r="DU10" s="3">
        <v>0.54</v>
      </c>
      <c r="DV10" s="3">
        <v>0.51</v>
      </c>
      <c r="DW10" s="3">
        <v>0.51</v>
      </c>
      <c r="DX10" s="3">
        <v>0.74</v>
      </c>
      <c r="DY10" s="10">
        <v>0.6</v>
      </c>
      <c r="DZ10" s="10">
        <v>0.31</v>
      </c>
      <c r="EA10" s="10" t="s">
        <v>310</v>
      </c>
      <c r="EB10" s="10">
        <v>0.39</v>
      </c>
      <c r="EC10" s="3">
        <v>0.57999999999999996</v>
      </c>
      <c r="ED10" s="3" t="s">
        <v>49</v>
      </c>
      <c r="EE10" s="3" t="s">
        <v>49</v>
      </c>
      <c r="EF10" s="3" t="s">
        <v>76</v>
      </c>
      <c r="EG10" s="3" t="s">
        <v>49</v>
      </c>
      <c r="EH10" s="3" t="s">
        <v>49</v>
      </c>
      <c r="EI10" s="3" t="s">
        <v>49</v>
      </c>
      <c r="EJ10" s="3" t="s">
        <v>76</v>
      </c>
      <c r="EK10" s="3">
        <v>0.37</v>
      </c>
      <c r="EL10" s="3">
        <v>0.54</v>
      </c>
      <c r="EM10" s="3">
        <v>0.59</v>
      </c>
      <c r="EN10" s="3">
        <v>0.38</v>
      </c>
      <c r="EO10" s="3" t="s">
        <v>266</v>
      </c>
      <c r="EP10" s="3">
        <v>0.37</v>
      </c>
      <c r="EQ10" s="120"/>
    </row>
    <row r="11" spans="1:147" x14ac:dyDescent="0.3">
      <c r="A11" s="1" t="s">
        <v>89</v>
      </c>
      <c r="B11" s="18">
        <v>8684</v>
      </c>
      <c r="C11" s="22" t="s">
        <v>91</v>
      </c>
      <c r="D11" s="20">
        <v>2.6</v>
      </c>
      <c r="E11" s="3">
        <v>0.28999999999999998</v>
      </c>
      <c r="F11" s="3">
        <v>0.23</v>
      </c>
      <c r="G11" s="3" t="s">
        <v>36</v>
      </c>
      <c r="H11" s="3">
        <v>0.45</v>
      </c>
      <c r="I11" s="3" t="s">
        <v>36</v>
      </c>
      <c r="J11" s="3" t="s">
        <v>285</v>
      </c>
      <c r="K11" s="3">
        <v>0.18</v>
      </c>
      <c r="L11" s="3">
        <v>0.54</v>
      </c>
      <c r="M11" s="3" t="s">
        <v>36</v>
      </c>
      <c r="N11" s="3" t="s">
        <v>371</v>
      </c>
      <c r="O11" s="3">
        <v>0.18</v>
      </c>
      <c r="P11" s="3" t="s">
        <v>311</v>
      </c>
      <c r="Q11" s="3">
        <v>0.31</v>
      </c>
      <c r="R11" s="3" t="s">
        <v>42</v>
      </c>
      <c r="S11" s="3" t="s">
        <v>42</v>
      </c>
      <c r="T11" s="3">
        <v>0.36</v>
      </c>
      <c r="U11" s="3" t="s">
        <v>32</v>
      </c>
      <c r="V11" s="3" t="s">
        <v>77</v>
      </c>
      <c r="W11" s="3" t="s">
        <v>111</v>
      </c>
      <c r="X11" s="3" t="s">
        <v>45</v>
      </c>
      <c r="Y11" s="3" t="s">
        <v>289</v>
      </c>
      <c r="Z11" s="3" t="s">
        <v>311</v>
      </c>
      <c r="AA11" s="3">
        <v>0.18</v>
      </c>
      <c r="AB11" s="3" t="s">
        <v>36</v>
      </c>
      <c r="AC11" s="3" t="s">
        <v>370</v>
      </c>
      <c r="AD11" s="3">
        <v>0.17</v>
      </c>
      <c r="AE11" s="3" t="s">
        <v>45</v>
      </c>
      <c r="AF11" s="3" t="s">
        <v>374</v>
      </c>
      <c r="AG11" s="3" t="s">
        <v>466</v>
      </c>
      <c r="AH11" s="10">
        <v>0.2</v>
      </c>
      <c r="AI11" s="3">
        <v>0.2</v>
      </c>
      <c r="AJ11" s="3" t="s">
        <v>31</v>
      </c>
      <c r="AK11" s="3" t="s">
        <v>42</v>
      </c>
      <c r="AL11" s="3" t="s">
        <v>36</v>
      </c>
      <c r="AM11" s="3">
        <v>0.14000000000000001</v>
      </c>
      <c r="AN11" s="3">
        <v>0.21</v>
      </c>
      <c r="AO11" s="3" t="s">
        <v>113</v>
      </c>
      <c r="AP11" s="3">
        <v>0.25</v>
      </c>
      <c r="AQ11" s="3" t="s">
        <v>42</v>
      </c>
      <c r="AR11" s="3" t="s">
        <v>374</v>
      </c>
      <c r="AS11" s="3">
        <v>0.35</v>
      </c>
      <c r="AT11" s="3" t="s">
        <v>428</v>
      </c>
      <c r="AU11" s="3" t="s">
        <v>45</v>
      </c>
      <c r="AV11" s="3" t="s">
        <v>311</v>
      </c>
      <c r="AW11" s="3">
        <v>0.19</v>
      </c>
      <c r="AX11" s="3">
        <v>0.14000000000000001</v>
      </c>
      <c r="AY11" s="3" t="s">
        <v>38</v>
      </c>
      <c r="AZ11" s="3" t="s">
        <v>49</v>
      </c>
      <c r="BA11" s="3" t="s">
        <v>36</v>
      </c>
      <c r="BB11" s="3" t="s">
        <v>49</v>
      </c>
      <c r="BC11" s="3">
        <v>0.17</v>
      </c>
      <c r="BD11" s="3" t="s">
        <v>49</v>
      </c>
      <c r="BE11" s="3">
        <v>0.19</v>
      </c>
      <c r="BF11" s="3">
        <v>1.1000000000000001</v>
      </c>
      <c r="BG11" s="3" t="s">
        <v>113</v>
      </c>
      <c r="BH11" s="9">
        <v>1</v>
      </c>
      <c r="BI11" s="10">
        <v>0.68</v>
      </c>
      <c r="BJ11" s="10" t="s">
        <v>36</v>
      </c>
      <c r="BK11" s="10">
        <v>0.85</v>
      </c>
      <c r="BL11" s="10">
        <v>0.76</v>
      </c>
      <c r="BM11" s="10">
        <v>0.75</v>
      </c>
      <c r="BN11" s="10" t="s">
        <v>466</v>
      </c>
      <c r="BO11" s="10" t="s">
        <v>31</v>
      </c>
      <c r="BP11" s="3">
        <v>0.16</v>
      </c>
      <c r="BQ11" s="3" t="s">
        <v>41</v>
      </c>
      <c r="BR11" s="3">
        <v>2.2000000000000002</v>
      </c>
      <c r="BS11" s="3">
        <v>0.16</v>
      </c>
      <c r="BT11" s="3">
        <v>0.44</v>
      </c>
      <c r="BU11" s="3">
        <v>0.51</v>
      </c>
      <c r="BV11" s="3">
        <v>0.17</v>
      </c>
      <c r="BW11" s="3">
        <v>0.48</v>
      </c>
      <c r="BX11" s="3">
        <v>0.21</v>
      </c>
      <c r="BY11" s="3">
        <v>0.19</v>
      </c>
      <c r="BZ11" s="3">
        <v>0.31</v>
      </c>
      <c r="CA11" s="3">
        <v>2.6</v>
      </c>
      <c r="CB11" s="3">
        <v>0.18</v>
      </c>
      <c r="CC11" s="3" t="s">
        <v>370</v>
      </c>
      <c r="CD11" s="3" t="s">
        <v>113</v>
      </c>
      <c r="CE11" s="3">
        <v>0.19</v>
      </c>
      <c r="CF11" s="3" t="s">
        <v>45</v>
      </c>
      <c r="CG11" s="3" t="s">
        <v>49</v>
      </c>
      <c r="CH11" s="3">
        <v>1.2</v>
      </c>
      <c r="CI11" s="3" t="s">
        <v>49</v>
      </c>
      <c r="CJ11" s="3">
        <v>1.7</v>
      </c>
      <c r="CK11" s="3">
        <v>0.36</v>
      </c>
      <c r="CL11" s="3">
        <v>0.36</v>
      </c>
      <c r="CM11" s="3">
        <v>0.64</v>
      </c>
      <c r="CN11" s="3">
        <v>2.4</v>
      </c>
      <c r="CO11" s="3">
        <v>0.45</v>
      </c>
      <c r="CP11" s="3" t="s">
        <v>311</v>
      </c>
      <c r="CQ11" s="3">
        <v>0.49</v>
      </c>
      <c r="CR11" s="3">
        <v>2.7</v>
      </c>
      <c r="CS11" s="3" t="s">
        <v>436</v>
      </c>
      <c r="CT11" s="3">
        <v>0.34</v>
      </c>
      <c r="CU11" s="3">
        <v>0.19</v>
      </c>
      <c r="CV11" s="3">
        <v>0.28999999999999998</v>
      </c>
      <c r="CW11" s="3">
        <v>0.27</v>
      </c>
      <c r="CX11" s="10">
        <v>0.3</v>
      </c>
      <c r="CY11" s="10">
        <v>2.6</v>
      </c>
      <c r="CZ11" s="10">
        <v>0.42</v>
      </c>
      <c r="DA11" s="10">
        <v>0.22</v>
      </c>
      <c r="DB11" s="3">
        <v>0.38</v>
      </c>
      <c r="DC11" s="3">
        <v>0.33</v>
      </c>
      <c r="DD11" s="3">
        <v>1.4</v>
      </c>
      <c r="DE11" s="3" t="s">
        <v>45</v>
      </c>
      <c r="DF11" s="3">
        <v>0.83</v>
      </c>
      <c r="DG11" s="3">
        <v>0.24</v>
      </c>
      <c r="DH11" s="3">
        <v>0.15</v>
      </c>
      <c r="DI11" s="3">
        <v>1.8</v>
      </c>
      <c r="DJ11" s="3">
        <v>0.42</v>
      </c>
      <c r="DK11" s="3">
        <v>0.31</v>
      </c>
      <c r="DL11" s="3">
        <v>0.23</v>
      </c>
      <c r="DM11" s="3" t="s">
        <v>49</v>
      </c>
      <c r="DN11" s="3">
        <v>0.19</v>
      </c>
      <c r="DO11" s="3" t="s">
        <v>49</v>
      </c>
      <c r="DP11" s="3">
        <v>0.71</v>
      </c>
      <c r="DQ11" s="3" t="s">
        <v>49</v>
      </c>
      <c r="DR11" s="3">
        <v>0.28999999999999998</v>
      </c>
      <c r="DS11" s="3">
        <v>0.39</v>
      </c>
      <c r="DT11" s="3">
        <v>0.54</v>
      </c>
      <c r="DU11" s="3">
        <v>0.17</v>
      </c>
      <c r="DV11" s="3" t="s">
        <v>113</v>
      </c>
      <c r="DW11" s="3" t="s">
        <v>45</v>
      </c>
      <c r="DX11" s="3">
        <v>3.4</v>
      </c>
      <c r="DY11" s="3">
        <v>0.18</v>
      </c>
      <c r="DZ11" s="3" t="s">
        <v>36</v>
      </c>
      <c r="EA11" s="3">
        <v>0.23</v>
      </c>
      <c r="EB11" s="3">
        <v>0.53</v>
      </c>
      <c r="EC11" s="3">
        <v>0.23</v>
      </c>
      <c r="ED11" s="3" t="s">
        <v>49</v>
      </c>
      <c r="EE11" s="3" t="s">
        <v>49</v>
      </c>
      <c r="EF11" s="10">
        <v>0.7</v>
      </c>
      <c r="EG11" s="3" t="s">
        <v>49</v>
      </c>
      <c r="EH11" s="3" t="s">
        <v>49</v>
      </c>
      <c r="EI11" s="3" t="s">
        <v>49</v>
      </c>
      <c r="EJ11" s="3">
        <v>0.7</v>
      </c>
      <c r="EK11" s="3">
        <v>0.38</v>
      </c>
      <c r="EL11" s="3">
        <v>0.17</v>
      </c>
      <c r="EM11" s="3">
        <v>0.16</v>
      </c>
      <c r="EN11" s="3">
        <v>0.34</v>
      </c>
      <c r="EO11" s="3">
        <v>0.22</v>
      </c>
      <c r="EP11" s="3">
        <v>0.51</v>
      </c>
      <c r="EQ11" s="120"/>
    </row>
    <row r="12" spans="1:147" x14ac:dyDescent="0.3">
      <c r="A12" s="1" t="s">
        <v>18</v>
      </c>
      <c r="B12" s="18">
        <v>3769</v>
      </c>
      <c r="C12" s="23">
        <v>7.9000000000000001E-2</v>
      </c>
      <c r="D12" s="20">
        <v>0.9</v>
      </c>
      <c r="E12" s="3">
        <v>1.6</v>
      </c>
      <c r="F12" s="3">
        <v>1.4</v>
      </c>
      <c r="G12" s="9">
        <v>2</v>
      </c>
      <c r="H12" s="10">
        <v>0.95</v>
      </c>
      <c r="I12" s="9">
        <v>1.5</v>
      </c>
      <c r="J12" s="10">
        <v>0.88</v>
      </c>
      <c r="K12" s="9">
        <v>2.5</v>
      </c>
      <c r="L12" s="9">
        <v>9.1999999999999993</v>
      </c>
      <c r="M12" s="9">
        <v>2.2000000000000002</v>
      </c>
      <c r="N12" s="9">
        <v>1.8</v>
      </c>
      <c r="O12" s="9">
        <v>3.3</v>
      </c>
      <c r="P12" s="9">
        <v>2.5</v>
      </c>
      <c r="Q12" s="10">
        <v>0.72</v>
      </c>
      <c r="R12" s="10">
        <v>0.56999999999999995</v>
      </c>
      <c r="S12" s="9">
        <v>1.1000000000000001</v>
      </c>
      <c r="T12" s="3">
        <v>1.9</v>
      </c>
      <c r="U12" s="3">
        <v>0.38</v>
      </c>
      <c r="V12" s="3">
        <v>0.72</v>
      </c>
      <c r="W12" s="3">
        <v>0.61</v>
      </c>
      <c r="X12" s="3">
        <v>1.3</v>
      </c>
      <c r="Y12" s="3">
        <v>0.86</v>
      </c>
      <c r="Z12" s="3">
        <v>1.7</v>
      </c>
      <c r="AA12" s="9">
        <v>1</v>
      </c>
      <c r="AB12" s="9">
        <v>1.5</v>
      </c>
      <c r="AC12" s="9">
        <v>1.1000000000000001</v>
      </c>
      <c r="AD12" s="9">
        <v>2.2000000000000002</v>
      </c>
      <c r="AE12" s="9">
        <v>1.8</v>
      </c>
      <c r="AF12" s="10">
        <v>0.61</v>
      </c>
      <c r="AG12" s="10">
        <v>0.46</v>
      </c>
      <c r="AH12" s="3">
        <v>1.8</v>
      </c>
      <c r="AI12" s="3">
        <v>1.6</v>
      </c>
      <c r="AJ12" s="3">
        <v>1.4</v>
      </c>
      <c r="AK12" s="3">
        <v>1.1000000000000001</v>
      </c>
      <c r="AL12" s="3">
        <v>0.55000000000000004</v>
      </c>
      <c r="AM12" s="3">
        <v>1.4</v>
      </c>
      <c r="AN12" s="3">
        <v>1.1000000000000001</v>
      </c>
      <c r="AO12" s="3">
        <v>1.4</v>
      </c>
      <c r="AP12" s="3">
        <v>1.2</v>
      </c>
      <c r="AQ12" s="9">
        <v>1</v>
      </c>
      <c r="AR12" s="9">
        <v>1.3</v>
      </c>
      <c r="AS12" s="9">
        <v>2.8</v>
      </c>
      <c r="AT12" s="9">
        <v>1.8</v>
      </c>
      <c r="AU12" s="10">
        <v>0.7</v>
      </c>
      <c r="AV12" s="10">
        <v>0.99</v>
      </c>
      <c r="AW12" s="10">
        <v>0.98</v>
      </c>
      <c r="AX12" s="3">
        <v>1</v>
      </c>
      <c r="AY12" s="3">
        <v>0.41</v>
      </c>
      <c r="AZ12" s="3" t="s">
        <v>49</v>
      </c>
      <c r="BA12" s="3">
        <v>1.1000000000000001</v>
      </c>
      <c r="BB12" s="3" t="s">
        <v>49</v>
      </c>
      <c r="BC12" s="10">
        <v>0.6</v>
      </c>
      <c r="BD12" s="3" t="s">
        <v>49</v>
      </c>
      <c r="BE12" s="3">
        <v>1.1000000000000001</v>
      </c>
      <c r="BF12" s="3">
        <v>3.2</v>
      </c>
      <c r="BG12" s="9">
        <v>1</v>
      </c>
      <c r="BH12" s="9">
        <v>1.7</v>
      </c>
      <c r="BI12" s="9">
        <v>2</v>
      </c>
      <c r="BJ12" s="9">
        <v>1</v>
      </c>
      <c r="BK12" s="9">
        <v>4.8</v>
      </c>
      <c r="BL12" s="9">
        <v>3</v>
      </c>
      <c r="BM12" s="9">
        <v>2.2000000000000002</v>
      </c>
      <c r="BN12" s="10">
        <v>0.35</v>
      </c>
      <c r="BO12" s="9">
        <v>1</v>
      </c>
      <c r="BP12" s="3">
        <v>1.2</v>
      </c>
      <c r="BQ12" s="3">
        <v>0.88</v>
      </c>
      <c r="BR12" s="3">
        <v>4.4000000000000004</v>
      </c>
      <c r="BS12" s="3">
        <v>0.52</v>
      </c>
      <c r="BT12" s="3">
        <v>1.5</v>
      </c>
      <c r="BU12" s="3">
        <v>1.8</v>
      </c>
      <c r="BV12" s="9">
        <v>1</v>
      </c>
      <c r="BW12" s="9">
        <v>1.4</v>
      </c>
      <c r="BX12" s="9">
        <v>1.2</v>
      </c>
      <c r="BY12" s="9">
        <v>1</v>
      </c>
      <c r="BZ12" s="9">
        <v>2.4</v>
      </c>
      <c r="CA12" s="144">
        <v>11</v>
      </c>
      <c r="CB12" s="9">
        <v>1.5</v>
      </c>
      <c r="CC12" s="10">
        <v>0.96</v>
      </c>
      <c r="CD12" s="10">
        <v>0.54</v>
      </c>
      <c r="CE12" s="3">
        <v>1.5</v>
      </c>
      <c r="CF12" s="3">
        <v>0.6</v>
      </c>
      <c r="CG12" s="3" t="s">
        <v>49</v>
      </c>
      <c r="CH12" s="3">
        <v>3.3</v>
      </c>
      <c r="CI12" s="3" t="s">
        <v>49</v>
      </c>
      <c r="CJ12" s="3">
        <v>4.7</v>
      </c>
      <c r="CK12" s="3">
        <v>1.8</v>
      </c>
      <c r="CL12" s="3">
        <v>2.2000000000000002</v>
      </c>
      <c r="CM12" s="3">
        <v>1.4</v>
      </c>
      <c r="CN12" s="3">
        <v>11</v>
      </c>
      <c r="CO12" s="3">
        <v>2.2000000000000002</v>
      </c>
      <c r="CP12" s="3">
        <v>1.1000000000000001</v>
      </c>
      <c r="CQ12" s="3">
        <v>4.2</v>
      </c>
      <c r="CR12" s="3">
        <v>14</v>
      </c>
      <c r="CS12" s="3">
        <v>0.86</v>
      </c>
      <c r="CT12" s="3">
        <v>1.3</v>
      </c>
      <c r="CU12" s="3">
        <v>0.76</v>
      </c>
      <c r="CV12" s="3">
        <v>2</v>
      </c>
      <c r="CW12" s="3">
        <v>1.2</v>
      </c>
      <c r="CX12" s="3">
        <v>1.9</v>
      </c>
      <c r="CY12" s="3">
        <v>5.2</v>
      </c>
      <c r="CZ12" s="3">
        <v>2.5</v>
      </c>
      <c r="DA12" s="3">
        <v>1.3</v>
      </c>
      <c r="DB12" s="3">
        <v>2.5</v>
      </c>
      <c r="DC12" s="3">
        <v>2.1</v>
      </c>
      <c r="DD12" s="3">
        <v>5.8</v>
      </c>
      <c r="DE12" s="3">
        <v>1.3</v>
      </c>
      <c r="DF12" s="3">
        <v>4.7</v>
      </c>
      <c r="DG12" s="9">
        <v>2</v>
      </c>
      <c r="DH12" s="10">
        <v>0.86</v>
      </c>
      <c r="DI12" s="9">
        <v>5.7</v>
      </c>
      <c r="DJ12" s="9">
        <v>1.3</v>
      </c>
      <c r="DK12" s="3">
        <v>2</v>
      </c>
      <c r="DL12" s="3">
        <v>1.3</v>
      </c>
      <c r="DM12" s="3" t="s">
        <v>49</v>
      </c>
      <c r="DN12" s="3">
        <v>1.8</v>
      </c>
      <c r="DO12" s="3" t="s">
        <v>49</v>
      </c>
      <c r="DP12" s="3">
        <v>1.4</v>
      </c>
      <c r="DQ12" s="3" t="s">
        <v>49</v>
      </c>
      <c r="DR12" s="3">
        <v>2.2999999999999998</v>
      </c>
      <c r="DS12" s="3">
        <v>2.9</v>
      </c>
      <c r="DT12" s="3">
        <v>4.4000000000000004</v>
      </c>
      <c r="DU12" s="3">
        <v>1.8</v>
      </c>
      <c r="DV12" s="3">
        <v>1.4</v>
      </c>
      <c r="DW12" s="3">
        <v>1.5</v>
      </c>
      <c r="DX12" s="3">
        <v>3.7</v>
      </c>
      <c r="DY12" s="3">
        <v>2.4</v>
      </c>
      <c r="DZ12" s="3">
        <v>0.61</v>
      </c>
      <c r="EA12" s="3">
        <v>0.57999999999999996</v>
      </c>
      <c r="EB12" s="3">
        <v>2.5</v>
      </c>
      <c r="EC12" s="3">
        <v>1.8</v>
      </c>
      <c r="ED12" s="3" t="s">
        <v>49</v>
      </c>
      <c r="EE12" s="3" t="s">
        <v>49</v>
      </c>
      <c r="EF12" s="3">
        <v>1.4</v>
      </c>
      <c r="EG12" s="3" t="s">
        <v>49</v>
      </c>
      <c r="EH12" s="3" t="s">
        <v>49</v>
      </c>
      <c r="EI12" s="3" t="s">
        <v>49</v>
      </c>
      <c r="EJ12" s="3">
        <v>1.4</v>
      </c>
      <c r="EK12" s="3">
        <v>2.7</v>
      </c>
      <c r="EL12" s="3">
        <v>1.8</v>
      </c>
      <c r="EM12" s="3">
        <v>2.4</v>
      </c>
      <c r="EN12" s="3">
        <v>1.8</v>
      </c>
      <c r="EO12" s="3">
        <v>0.55000000000000004</v>
      </c>
      <c r="EP12" s="3">
        <v>2.4</v>
      </c>
      <c r="EQ12" s="120"/>
    </row>
    <row r="13" spans="1:147" x14ac:dyDescent="0.3">
      <c r="A13" s="1" t="s">
        <v>14</v>
      </c>
      <c r="B13" s="18">
        <v>2605</v>
      </c>
      <c r="C13" s="23">
        <v>5.1999999999999998E-2</v>
      </c>
      <c r="D13" s="20">
        <v>86.8</v>
      </c>
      <c r="E13" s="3">
        <v>0.92</v>
      </c>
      <c r="F13" s="3">
        <v>0.92</v>
      </c>
      <c r="G13" s="3">
        <v>0.49</v>
      </c>
      <c r="H13" s="3">
        <v>1.4</v>
      </c>
      <c r="I13" s="3">
        <v>0.57999999999999996</v>
      </c>
      <c r="J13" s="3" t="s">
        <v>286</v>
      </c>
      <c r="K13" s="10">
        <v>0.7</v>
      </c>
      <c r="L13" s="9">
        <v>2.4</v>
      </c>
      <c r="M13" s="10">
        <v>0.37</v>
      </c>
      <c r="N13" s="10">
        <v>0.28000000000000003</v>
      </c>
      <c r="O13" s="10">
        <v>0.53</v>
      </c>
      <c r="P13" s="10">
        <v>0.33</v>
      </c>
      <c r="Q13" s="9">
        <v>1.1000000000000001</v>
      </c>
      <c r="R13" s="10">
        <v>0.38</v>
      </c>
      <c r="S13" s="10">
        <v>0.36</v>
      </c>
      <c r="T13" s="3">
        <v>1.2</v>
      </c>
      <c r="U13" s="3" t="s">
        <v>35</v>
      </c>
      <c r="V13" s="3" t="s">
        <v>78</v>
      </c>
      <c r="W13" s="3" t="s">
        <v>112</v>
      </c>
      <c r="X13" s="3">
        <v>0.47</v>
      </c>
      <c r="Y13" s="3">
        <v>0.36</v>
      </c>
      <c r="Z13" s="3">
        <v>0.64</v>
      </c>
      <c r="AA13" s="3">
        <v>0.71</v>
      </c>
      <c r="AB13" s="3">
        <v>0.41</v>
      </c>
      <c r="AC13" s="3">
        <v>0.34</v>
      </c>
      <c r="AD13" s="3">
        <v>0.49</v>
      </c>
      <c r="AE13" s="3" t="s">
        <v>267</v>
      </c>
      <c r="AF13" s="3" t="s">
        <v>431</v>
      </c>
      <c r="AG13" s="3" t="s">
        <v>467</v>
      </c>
      <c r="AH13" s="3">
        <v>0.63</v>
      </c>
      <c r="AI13" s="3">
        <v>0.66</v>
      </c>
      <c r="AJ13" s="3">
        <v>0.64</v>
      </c>
      <c r="AK13" s="3">
        <v>0.48</v>
      </c>
      <c r="AL13" s="3">
        <v>0.38</v>
      </c>
      <c r="AM13" s="3">
        <v>0.54</v>
      </c>
      <c r="AN13" s="3">
        <v>0.63</v>
      </c>
      <c r="AO13" s="3">
        <v>0.35</v>
      </c>
      <c r="AP13" s="3">
        <v>0.74</v>
      </c>
      <c r="AQ13" s="3">
        <v>0.35</v>
      </c>
      <c r="AR13" s="3" t="s">
        <v>44</v>
      </c>
      <c r="AS13" s="3">
        <v>0.79</v>
      </c>
      <c r="AT13" s="3" t="s">
        <v>310</v>
      </c>
      <c r="AU13" s="3" t="s">
        <v>284</v>
      </c>
      <c r="AV13" s="10">
        <v>0.52</v>
      </c>
      <c r="AW13" s="10">
        <v>0.54</v>
      </c>
      <c r="AX13" s="3">
        <v>0.39</v>
      </c>
      <c r="AY13" s="3" t="s">
        <v>35</v>
      </c>
      <c r="AZ13" s="3" t="s">
        <v>49</v>
      </c>
      <c r="BA13" s="3">
        <v>0.46</v>
      </c>
      <c r="BB13" s="3" t="s">
        <v>49</v>
      </c>
      <c r="BC13" s="3">
        <v>0.41</v>
      </c>
      <c r="BD13" s="3" t="s">
        <v>49</v>
      </c>
      <c r="BE13" s="3">
        <v>0.59</v>
      </c>
      <c r="BF13" s="3">
        <v>2.2000000000000002</v>
      </c>
      <c r="BG13" s="3">
        <v>0.36</v>
      </c>
      <c r="BH13" s="3">
        <v>2.9</v>
      </c>
      <c r="BI13" s="3">
        <v>1.3</v>
      </c>
      <c r="BJ13" s="3">
        <v>0.32</v>
      </c>
      <c r="BK13" s="3">
        <v>1.7</v>
      </c>
      <c r="BL13" s="3">
        <v>1.1000000000000001</v>
      </c>
      <c r="BM13" s="3">
        <v>1.3</v>
      </c>
      <c r="BN13" s="3" t="s">
        <v>467</v>
      </c>
      <c r="BO13" s="3">
        <v>0.42</v>
      </c>
      <c r="BP13" s="3">
        <v>0.47</v>
      </c>
      <c r="BQ13" s="3" t="s">
        <v>37</v>
      </c>
      <c r="BR13" s="3">
        <v>3.9</v>
      </c>
      <c r="BS13" s="10">
        <v>0.4</v>
      </c>
      <c r="BT13" s="9">
        <v>1.1000000000000001</v>
      </c>
      <c r="BU13" s="9">
        <v>1.2</v>
      </c>
      <c r="BV13" s="10">
        <v>0.53</v>
      </c>
      <c r="BW13" s="9">
        <v>1.2</v>
      </c>
      <c r="BX13" s="10">
        <v>0.62</v>
      </c>
      <c r="BY13" s="10">
        <v>0.39</v>
      </c>
      <c r="BZ13" s="10">
        <v>0.65</v>
      </c>
      <c r="CA13" s="9">
        <v>3.8</v>
      </c>
      <c r="CB13" s="10">
        <v>0.66</v>
      </c>
      <c r="CC13" s="10" t="s">
        <v>266</v>
      </c>
      <c r="CD13" s="10" t="s">
        <v>37</v>
      </c>
      <c r="CE13" s="3">
        <v>0.54</v>
      </c>
      <c r="CF13" s="3">
        <v>0.41</v>
      </c>
      <c r="CG13" s="3" t="s">
        <v>49</v>
      </c>
      <c r="CH13" s="3">
        <v>2.4</v>
      </c>
      <c r="CI13" s="3" t="s">
        <v>49</v>
      </c>
      <c r="CJ13" s="3">
        <v>3.2</v>
      </c>
      <c r="CK13" s="3">
        <v>1.1000000000000001</v>
      </c>
      <c r="CL13" s="3">
        <v>1.3</v>
      </c>
      <c r="CM13" s="3">
        <v>2.6</v>
      </c>
      <c r="CN13" s="3">
        <v>7.4</v>
      </c>
      <c r="CO13" s="3">
        <v>1.2</v>
      </c>
      <c r="CP13" s="3">
        <v>0.32</v>
      </c>
      <c r="CQ13" s="3">
        <v>1.2</v>
      </c>
      <c r="CR13" s="3">
        <v>4.0999999999999996</v>
      </c>
      <c r="CS13" s="3">
        <v>0.32</v>
      </c>
      <c r="CT13" s="3">
        <v>0.72</v>
      </c>
      <c r="CU13" s="3">
        <v>0.54</v>
      </c>
      <c r="CV13" s="3">
        <v>0.87</v>
      </c>
      <c r="CW13" s="3">
        <v>0.96</v>
      </c>
      <c r="CX13" s="3">
        <v>0.89</v>
      </c>
      <c r="CY13" s="3">
        <v>4.3</v>
      </c>
      <c r="CZ13" s="3">
        <v>1.8</v>
      </c>
      <c r="DA13" s="3">
        <v>0.93</v>
      </c>
      <c r="DB13" s="3">
        <v>1.3</v>
      </c>
      <c r="DC13" s="3">
        <v>0.92</v>
      </c>
      <c r="DD13" s="3">
        <v>2.9</v>
      </c>
      <c r="DE13" s="10">
        <v>0.3</v>
      </c>
      <c r="DF13" s="9">
        <v>2.1</v>
      </c>
      <c r="DG13" s="10">
        <v>0.63</v>
      </c>
      <c r="DH13" s="10">
        <v>0.48</v>
      </c>
      <c r="DI13" s="9">
        <v>3.7</v>
      </c>
      <c r="DJ13" s="9">
        <v>1.2</v>
      </c>
      <c r="DK13" s="3">
        <v>0.77</v>
      </c>
      <c r="DL13" s="3">
        <v>0.88</v>
      </c>
      <c r="DM13" s="3" t="s">
        <v>49</v>
      </c>
      <c r="DN13" s="3">
        <v>0.75</v>
      </c>
      <c r="DO13" s="3" t="s">
        <v>49</v>
      </c>
      <c r="DP13" s="3">
        <v>1.4</v>
      </c>
      <c r="DQ13" s="3" t="s">
        <v>49</v>
      </c>
      <c r="DR13" s="3">
        <v>1.3</v>
      </c>
      <c r="DS13" s="3">
        <v>1.6</v>
      </c>
      <c r="DT13" s="9">
        <v>2</v>
      </c>
      <c r="DU13" s="10">
        <v>0.57999999999999996</v>
      </c>
      <c r="DV13" s="10">
        <v>0.31</v>
      </c>
      <c r="DW13" s="10">
        <v>0.36</v>
      </c>
      <c r="DX13" s="144">
        <v>14</v>
      </c>
      <c r="DY13" s="10">
        <v>0.54</v>
      </c>
      <c r="DZ13" s="10">
        <v>0.42</v>
      </c>
      <c r="EA13" s="10">
        <v>0.74</v>
      </c>
      <c r="EB13" s="9">
        <v>1.6</v>
      </c>
      <c r="EC13" s="3">
        <v>0.68</v>
      </c>
      <c r="ED13" s="3" t="s">
        <v>49</v>
      </c>
      <c r="EE13" s="3" t="s">
        <v>49</v>
      </c>
      <c r="EF13" s="3">
        <v>1.3</v>
      </c>
      <c r="EG13" s="3" t="s">
        <v>49</v>
      </c>
      <c r="EH13" s="3" t="s">
        <v>49</v>
      </c>
      <c r="EI13" s="3" t="s">
        <v>49</v>
      </c>
      <c r="EJ13" s="3">
        <v>1.3</v>
      </c>
      <c r="EK13" s="3">
        <v>1.6</v>
      </c>
      <c r="EL13" s="3">
        <v>0.59</v>
      </c>
      <c r="EM13" s="3">
        <v>0.52</v>
      </c>
      <c r="EN13" s="3">
        <v>1.3</v>
      </c>
      <c r="EO13" s="3">
        <v>0.71</v>
      </c>
      <c r="EP13" s="3">
        <v>1.5</v>
      </c>
      <c r="EQ13" s="120"/>
    </row>
    <row r="14" spans="1:147" x14ac:dyDescent="0.3">
      <c r="A14" s="1" t="s">
        <v>15</v>
      </c>
      <c r="B14" s="18">
        <v>2605</v>
      </c>
      <c r="C14" s="23">
        <v>5.1999999999999998E-2</v>
      </c>
      <c r="D14" s="20">
        <v>34.700000000000003</v>
      </c>
      <c r="E14" s="3">
        <v>0.35</v>
      </c>
      <c r="F14" s="3">
        <v>0.33</v>
      </c>
      <c r="G14" s="3">
        <v>0.17</v>
      </c>
      <c r="H14" s="3">
        <v>0.91</v>
      </c>
      <c r="I14" s="3">
        <v>0.22</v>
      </c>
      <c r="J14" s="3" t="s">
        <v>31</v>
      </c>
      <c r="K14" s="3">
        <v>0.36</v>
      </c>
      <c r="L14" s="3">
        <v>0.67</v>
      </c>
      <c r="M14" s="3" t="s">
        <v>311</v>
      </c>
      <c r="N14" s="3" t="s">
        <v>372</v>
      </c>
      <c r="O14" s="3">
        <v>0.23</v>
      </c>
      <c r="P14" s="3" t="s">
        <v>311</v>
      </c>
      <c r="Q14" s="3">
        <v>0.32</v>
      </c>
      <c r="R14" s="3" t="s">
        <v>311</v>
      </c>
      <c r="S14" s="3" t="s">
        <v>311</v>
      </c>
      <c r="T14" s="3">
        <v>0.5</v>
      </c>
      <c r="U14" s="3" t="s">
        <v>34</v>
      </c>
      <c r="V14" s="3" t="s">
        <v>79</v>
      </c>
      <c r="W14" s="3" t="s">
        <v>113</v>
      </c>
      <c r="X14" s="3">
        <v>0.17</v>
      </c>
      <c r="Y14" s="3">
        <v>0.16</v>
      </c>
      <c r="Z14" s="3">
        <v>0.16</v>
      </c>
      <c r="AA14" s="3">
        <v>0.24</v>
      </c>
      <c r="AB14" s="3">
        <v>0.16</v>
      </c>
      <c r="AC14" s="3">
        <v>0.15</v>
      </c>
      <c r="AD14" s="3">
        <v>0.18</v>
      </c>
      <c r="AE14" s="3" t="s">
        <v>45</v>
      </c>
      <c r="AF14" s="3" t="s">
        <v>42</v>
      </c>
      <c r="AG14" s="3" t="s">
        <v>465</v>
      </c>
      <c r="AH14" s="3">
        <v>0.18</v>
      </c>
      <c r="AI14" s="3">
        <v>0.28000000000000003</v>
      </c>
      <c r="AJ14" s="3">
        <v>0.25</v>
      </c>
      <c r="AK14" s="3">
        <v>0.16</v>
      </c>
      <c r="AL14" s="3">
        <v>0.15</v>
      </c>
      <c r="AM14" s="3">
        <v>0.19</v>
      </c>
      <c r="AN14" s="3">
        <v>0.27</v>
      </c>
      <c r="AO14" s="3">
        <v>0.19</v>
      </c>
      <c r="AP14" s="3">
        <v>0.27</v>
      </c>
      <c r="AQ14" s="3" t="s">
        <v>311</v>
      </c>
      <c r="AR14" s="3" t="s">
        <v>373</v>
      </c>
      <c r="AS14" s="3">
        <v>0.28000000000000003</v>
      </c>
      <c r="AT14" s="3" t="s">
        <v>421</v>
      </c>
      <c r="AU14" s="3" t="s">
        <v>45</v>
      </c>
      <c r="AV14" s="10">
        <v>0.2</v>
      </c>
      <c r="AW14" s="10">
        <v>0.17</v>
      </c>
      <c r="AX14" s="3">
        <v>0.15</v>
      </c>
      <c r="AY14" s="3" t="s">
        <v>39</v>
      </c>
      <c r="AZ14" s="3" t="s">
        <v>49</v>
      </c>
      <c r="BA14" s="3">
        <v>0.16</v>
      </c>
      <c r="BB14" s="3" t="s">
        <v>49</v>
      </c>
      <c r="BC14" s="3" t="s">
        <v>36</v>
      </c>
      <c r="BD14" s="3" t="s">
        <v>49</v>
      </c>
      <c r="BE14" s="3">
        <v>0.19</v>
      </c>
      <c r="BF14" s="3">
        <v>0.86</v>
      </c>
      <c r="BG14" s="3" t="s">
        <v>311</v>
      </c>
      <c r="BH14" s="3">
        <v>0.92</v>
      </c>
      <c r="BI14" s="3">
        <v>0.37</v>
      </c>
      <c r="BJ14" s="3" t="s">
        <v>45</v>
      </c>
      <c r="BK14" s="3">
        <v>0.51</v>
      </c>
      <c r="BL14" s="3">
        <v>0.28000000000000003</v>
      </c>
      <c r="BM14" s="3">
        <v>0.41</v>
      </c>
      <c r="BN14" s="3" t="s">
        <v>469</v>
      </c>
      <c r="BO14" s="3">
        <v>0.17</v>
      </c>
      <c r="BP14" s="3">
        <v>0.17</v>
      </c>
      <c r="BQ14" s="3" t="s">
        <v>42</v>
      </c>
      <c r="BR14" s="3">
        <v>1.5</v>
      </c>
      <c r="BS14" s="3" t="s">
        <v>31</v>
      </c>
      <c r="BT14" s="3">
        <v>0.34</v>
      </c>
      <c r="BU14" s="3">
        <v>0.48</v>
      </c>
      <c r="BV14" s="10">
        <v>0.2</v>
      </c>
      <c r="BW14" s="10">
        <v>0.52</v>
      </c>
      <c r="BX14" s="10">
        <v>0.28000000000000003</v>
      </c>
      <c r="BY14" s="10" t="s">
        <v>42</v>
      </c>
      <c r="BZ14" s="10">
        <v>0.2</v>
      </c>
      <c r="CA14" s="10">
        <v>0.89</v>
      </c>
      <c r="CB14" s="10">
        <v>0.28999999999999998</v>
      </c>
      <c r="CC14" s="10" t="s">
        <v>111</v>
      </c>
      <c r="CD14" s="10" t="s">
        <v>113</v>
      </c>
      <c r="CE14" s="3">
        <v>0.21</v>
      </c>
      <c r="CF14" s="3" t="s">
        <v>46</v>
      </c>
      <c r="CG14" s="3" t="s">
        <v>49</v>
      </c>
      <c r="CH14" s="3">
        <v>0.88</v>
      </c>
      <c r="CI14" s="3" t="s">
        <v>49</v>
      </c>
      <c r="CJ14" s="3">
        <v>0.92</v>
      </c>
      <c r="CK14" s="3">
        <v>0.44</v>
      </c>
      <c r="CL14" s="3">
        <v>0.52</v>
      </c>
      <c r="CM14" s="3">
        <v>0.75</v>
      </c>
      <c r="CN14" s="3">
        <v>2.7</v>
      </c>
      <c r="CO14" s="10">
        <v>0.4</v>
      </c>
      <c r="CP14" s="10" t="s">
        <v>45</v>
      </c>
      <c r="CQ14" s="10">
        <v>0.36</v>
      </c>
      <c r="CR14" s="9">
        <v>1</v>
      </c>
      <c r="CS14" s="9" t="s">
        <v>311</v>
      </c>
      <c r="CT14" s="10">
        <v>0.24</v>
      </c>
      <c r="CU14" s="10">
        <v>0.19</v>
      </c>
      <c r="CV14" s="3">
        <v>0.36</v>
      </c>
      <c r="CW14" s="3">
        <v>0.41</v>
      </c>
      <c r="CX14" s="3">
        <v>0.35</v>
      </c>
      <c r="CY14" s="3">
        <v>1.4</v>
      </c>
      <c r="CZ14" s="3">
        <v>0.76</v>
      </c>
      <c r="DA14" s="3">
        <v>0.44</v>
      </c>
      <c r="DB14" s="3">
        <v>0.51</v>
      </c>
      <c r="DC14" s="3">
        <v>0.43</v>
      </c>
      <c r="DD14" s="3">
        <v>0.87</v>
      </c>
      <c r="DE14" s="3" t="s">
        <v>45</v>
      </c>
      <c r="DF14" s="3">
        <v>0.56999999999999995</v>
      </c>
      <c r="DG14" s="3">
        <v>0.21</v>
      </c>
      <c r="DH14" s="3">
        <v>0.18</v>
      </c>
      <c r="DI14" s="3">
        <v>0.97</v>
      </c>
      <c r="DJ14" s="3">
        <v>0.41</v>
      </c>
      <c r="DK14" s="3">
        <v>0.28999999999999998</v>
      </c>
      <c r="DL14" s="3">
        <v>0.35</v>
      </c>
      <c r="DM14" s="3" t="s">
        <v>49</v>
      </c>
      <c r="DN14" s="3">
        <v>0.28999999999999998</v>
      </c>
      <c r="DO14" s="3" t="s">
        <v>49</v>
      </c>
      <c r="DP14" s="3">
        <v>0.41</v>
      </c>
      <c r="DQ14" s="3" t="s">
        <v>49</v>
      </c>
      <c r="DR14" s="3">
        <v>0.51</v>
      </c>
      <c r="DS14" s="3">
        <v>0.95</v>
      </c>
      <c r="DT14" s="3">
        <v>0.74</v>
      </c>
      <c r="DU14" s="3">
        <v>0.21</v>
      </c>
      <c r="DV14" s="3" t="s">
        <v>113</v>
      </c>
      <c r="DW14" s="3" t="s">
        <v>42</v>
      </c>
      <c r="DX14" s="3">
        <v>3.1</v>
      </c>
      <c r="DY14" s="3">
        <v>0.19</v>
      </c>
      <c r="DZ14" s="3" t="s">
        <v>36</v>
      </c>
      <c r="EA14" s="3">
        <v>0.22</v>
      </c>
      <c r="EB14" s="3">
        <v>0.48</v>
      </c>
      <c r="EC14" s="3">
        <v>0.26</v>
      </c>
      <c r="ED14" s="3" t="s">
        <v>49</v>
      </c>
      <c r="EE14" s="3" t="s">
        <v>49</v>
      </c>
      <c r="EF14" s="10">
        <v>0.4</v>
      </c>
      <c r="EG14" s="3" t="s">
        <v>49</v>
      </c>
      <c r="EH14" s="3" t="s">
        <v>49</v>
      </c>
      <c r="EI14" s="3" t="s">
        <v>49</v>
      </c>
      <c r="EJ14" s="10">
        <v>0.4</v>
      </c>
      <c r="EK14" s="10">
        <v>0.86</v>
      </c>
      <c r="EL14" s="10">
        <v>0.23</v>
      </c>
      <c r="EM14" s="10">
        <v>0.18</v>
      </c>
      <c r="EN14" s="10">
        <v>0.49</v>
      </c>
      <c r="EO14" s="10">
        <v>0.22</v>
      </c>
      <c r="EP14" s="10">
        <v>0.46</v>
      </c>
      <c r="EQ14" s="121"/>
    </row>
    <row r="15" spans="1:147" x14ac:dyDescent="0.3">
      <c r="A15" s="1" t="s">
        <v>16</v>
      </c>
      <c r="B15" s="18">
        <v>2605</v>
      </c>
      <c r="C15" s="23">
        <v>5.1999999999999998E-2</v>
      </c>
      <c r="D15" s="20">
        <v>121.6</v>
      </c>
      <c r="E15" s="3">
        <f>E13+E14</f>
        <v>1.27</v>
      </c>
      <c r="F15" s="3">
        <f>F13+F14</f>
        <v>1.25</v>
      </c>
      <c r="G15" s="3">
        <f>G13+G14</f>
        <v>0.66</v>
      </c>
      <c r="H15" s="3">
        <f>H13+H14</f>
        <v>2.31</v>
      </c>
      <c r="I15" s="10">
        <f>SUM(I13:I14)</f>
        <v>0.79999999999999993</v>
      </c>
      <c r="J15" s="10" t="s">
        <v>287</v>
      </c>
      <c r="K15" s="10">
        <f>SUM(K13:K14)</f>
        <v>1.06</v>
      </c>
      <c r="L15" s="10">
        <f>SUM(L13:L14)</f>
        <v>3.07</v>
      </c>
      <c r="M15" s="10">
        <f>0.37+0.13</f>
        <v>0.5</v>
      </c>
      <c r="N15" s="10">
        <f>0.28+0.094</f>
        <v>0.374</v>
      </c>
      <c r="O15" s="10">
        <f>SUM(O13:O14)</f>
        <v>0.76</v>
      </c>
      <c r="P15" s="10">
        <f>0.33+0.13</f>
        <v>0.46</v>
      </c>
      <c r="Q15" s="10">
        <f>SUM(Q13:Q14)</f>
        <v>1.4200000000000002</v>
      </c>
      <c r="R15" s="10" t="s">
        <v>417</v>
      </c>
      <c r="S15" s="10" t="s">
        <v>478</v>
      </c>
      <c r="T15" s="3">
        <f>T13+T14</f>
        <v>1.7</v>
      </c>
      <c r="U15" s="3" t="s">
        <v>33</v>
      </c>
      <c r="V15" s="3" t="s">
        <v>80</v>
      </c>
      <c r="W15" s="3" t="s">
        <v>114</v>
      </c>
      <c r="X15" s="3">
        <f t="shared" ref="X15:AC15" si="0">SUM(X13:X14)</f>
        <v>0.64</v>
      </c>
      <c r="Y15" s="3">
        <f t="shared" si="0"/>
        <v>0.52</v>
      </c>
      <c r="Z15" s="10">
        <f t="shared" si="0"/>
        <v>0.8</v>
      </c>
      <c r="AA15" s="10">
        <f t="shared" si="0"/>
        <v>0.95</v>
      </c>
      <c r="AB15" s="10">
        <f t="shared" si="0"/>
        <v>0.56999999999999995</v>
      </c>
      <c r="AC15" s="10">
        <f t="shared" si="0"/>
        <v>0.49</v>
      </c>
      <c r="AD15" s="10">
        <f>SUM(AD13:AD14)</f>
        <v>0.66999999999999993</v>
      </c>
      <c r="AE15" s="10" t="s">
        <v>419</v>
      </c>
      <c r="AF15" s="10" t="s">
        <v>433</v>
      </c>
      <c r="AG15" s="10" t="s">
        <v>465</v>
      </c>
      <c r="AH15" s="10">
        <f>SUM(AH13:AH14)</f>
        <v>0.81</v>
      </c>
      <c r="AI15" s="3">
        <f>AI13+AI14</f>
        <v>0.94000000000000006</v>
      </c>
      <c r="AJ15" s="3">
        <f>AJ13+AJ14</f>
        <v>0.89</v>
      </c>
      <c r="AK15" s="3">
        <f>AK13+AK14</f>
        <v>0.64</v>
      </c>
      <c r="AL15" s="3">
        <f>AL13+AL14</f>
        <v>0.53</v>
      </c>
      <c r="AM15" s="3">
        <f>SUM(AM13:AM14)</f>
        <v>0.73</v>
      </c>
      <c r="AN15" s="10">
        <f>SUM(AN13:AN14)</f>
        <v>0.9</v>
      </c>
      <c r="AO15" s="10">
        <f>SUM(AO13:AO14)</f>
        <v>0.54</v>
      </c>
      <c r="AP15" s="10">
        <f>SUM(AP13:AP14)</f>
        <v>1.01</v>
      </c>
      <c r="AQ15" s="10">
        <f>0.35+0.13</f>
        <v>0.48</v>
      </c>
      <c r="AR15" s="10" t="s">
        <v>114</v>
      </c>
      <c r="AS15" s="10">
        <f>SUM(AS13:AS14)</f>
        <v>1.07</v>
      </c>
      <c r="AT15" s="163" t="s">
        <v>33</v>
      </c>
      <c r="AU15" s="163" t="s">
        <v>286</v>
      </c>
      <c r="AV15" s="10">
        <f>SUM(AV13:AV14)</f>
        <v>0.72</v>
      </c>
      <c r="AW15" s="10">
        <f>SUM(AW13:AW14)</f>
        <v>0.71000000000000008</v>
      </c>
      <c r="AX15" s="3">
        <f>AX13+AX14</f>
        <v>0.54</v>
      </c>
      <c r="AY15" s="3" t="s">
        <v>40</v>
      </c>
      <c r="AZ15" s="3" t="s">
        <v>49</v>
      </c>
      <c r="BA15" s="3">
        <f>BA13+BA14</f>
        <v>0.62</v>
      </c>
      <c r="BB15" s="3" t="s">
        <v>49</v>
      </c>
      <c r="BC15" s="3" t="s">
        <v>116</v>
      </c>
      <c r="BD15" s="3" t="s">
        <v>49</v>
      </c>
      <c r="BE15" s="3">
        <f>SUM(BE13:BE14)</f>
        <v>0.78</v>
      </c>
      <c r="BF15" s="3">
        <f>SUM(BF13:BF14)</f>
        <v>3.06</v>
      </c>
      <c r="BG15" s="3">
        <f>0.36+0.13</f>
        <v>0.49</v>
      </c>
      <c r="BH15" s="3">
        <f>SUM(BH13:BH14)</f>
        <v>3.82</v>
      </c>
      <c r="BI15" s="3">
        <f>SUM(BI13:BI14)</f>
        <v>1.67</v>
      </c>
      <c r="BJ15" s="3">
        <f>0.32+0.11</f>
        <v>0.43</v>
      </c>
      <c r="BK15" s="3">
        <f>SUM(BK13:BK14)</f>
        <v>2.21</v>
      </c>
      <c r="BL15" s="3">
        <f>SUM(BL13:BL14)</f>
        <v>1.3800000000000001</v>
      </c>
      <c r="BM15" s="3">
        <f>SUM(BM13:BM14)</f>
        <v>1.71</v>
      </c>
      <c r="BN15" s="3" t="s">
        <v>469</v>
      </c>
      <c r="BO15" s="3">
        <f>SUM(BO13:BO14)</f>
        <v>0.59</v>
      </c>
      <c r="BP15" s="3">
        <f>BP13+BP14</f>
        <v>0.64</v>
      </c>
      <c r="BQ15" s="3" t="s">
        <v>43</v>
      </c>
      <c r="BR15" s="3">
        <f>BR13+BR14</f>
        <v>5.4</v>
      </c>
      <c r="BS15" s="3" t="s">
        <v>116</v>
      </c>
      <c r="BT15" s="10">
        <f>SUM(BT13:BT14)</f>
        <v>1.4400000000000002</v>
      </c>
      <c r="BU15" s="10">
        <f>SUM(BU13:BU14)</f>
        <v>1.68</v>
      </c>
      <c r="BV15" s="10">
        <f>SUM(BV13:BV14)</f>
        <v>0.73</v>
      </c>
      <c r="BW15" s="10">
        <f>SUM(BW13:BW14)</f>
        <v>1.72</v>
      </c>
      <c r="BX15" s="10">
        <f>SUM(BX13:BX14)</f>
        <v>0.9</v>
      </c>
      <c r="BY15" s="10">
        <f>0.39+0.12</f>
        <v>0.51</v>
      </c>
      <c r="BZ15" s="10">
        <f>SUM(BZ13:BZ14)</f>
        <v>0.85000000000000009</v>
      </c>
      <c r="CA15" s="10">
        <f>SUM(CA13:CA14)</f>
        <v>4.6899999999999995</v>
      </c>
      <c r="CB15" s="10">
        <f>SUM(CB13:CB14)</f>
        <v>0.95</v>
      </c>
      <c r="CC15" s="163" t="s">
        <v>468</v>
      </c>
      <c r="CD15" s="163" t="s">
        <v>419</v>
      </c>
      <c r="CE15" s="3">
        <f>CE13+CE14</f>
        <v>0.75</v>
      </c>
      <c r="CF15" s="3" t="s">
        <v>27</v>
      </c>
      <c r="CG15" s="3" t="s">
        <v>49</v>
      </c>
      <c r="CH15" s="3">
        <f>SUM(CH13:CH14)</f>
        <v>3.28</v>
      </c>
      <c r="CI15" s="3" t="s">
        <v>49</v>
      </c>
      <c r="CJ15" s="3">
        <f t="shared" ref="CJ15:CO15" si="1">SUM(CJ13:CJ14)</f>
        <v>4.12</v>
      </c>
      <c r="CK15" s="3">
        <f t="shared" si="1"/>
        <v>1.54</v>
      </c>
      <c r="CL15" s="3">
        <f t="shared" si="1"/>
        <v>1.82</v>
      </c>
      <c r="CM15" s="3">
        <f t="shared" si="1"/>
        <v>3.35</v>
      </c>
      <c r="CN15" s="3">
        <f t="shared" si="1"/>
        <v>10.100000000000001</v>
      </c>
      <c r="CO15" s="3">
        <f t="shared" si="1"/>
        <v>1.6</v>
      </c>
      <c r="CP15" s="3">
        <f>0.32+0.11</f>
        <v>0.43</v>
      </c>
      <c r="CQ15" s="3">
        <f>SUM(CQ13:CQ14)</f>
        <v>1.56</v>
      </c>
      <c r="CR15" s="3">
        <f>SUM(CR13:CR14)</f>
        <v>5.0999999999999996</v>
      </c>
      <c r="CS15" s="3" t="s">
        <v>435</v>
      </c>
      <c r="CT15" s="3">
        <f>SUM(CT13:CT14)</f>
        <v>0.96</v>
      </c>
      <c r="CU15" s="3">
        <f>SUM(CU13:CU14)</f>
        <v>0.73</v>
      </c>
      <c r="CV15" s="3">
        <f>CV13+CV14</f>
        <v>1.23</v>
      </c>
      <c r="CW15" s="3">
        <f>CW13+CW14</f>
        <v>1.3699999999999999</v>
      </c>
      <c r="CX15" s="3">
        <f t="shared" ref="CX15:DC15" si="2">SUM(CX13:CX14)</f>
        <v>1.24</v>
      </c>
      <c r="CY15" s="3">
        <f t="shared" si="2"/>
        <v>5.6999999999999993</v>
      </c>
      <c r="CZ15" s="3">
        <f t="shared" si="2"/>
        <v>2.56</v>
      </c>
      <c r="DA15" s="3">
        <f t="shared" si="2"/>
        <v>1.37</v>
      </c>
      <c r="DB15" s="3">
        <f t="shared" si="2"/>
        <v>1.81</v>
      </c>
      <c r="DC15" s="3">
        <f t="shared" si="2"/>
        <v>1.35</v>
      </c>
      <c r="DD15" s="3">
        <f>SUM(DD13:DD14)</f>
        <v>3.77</v>
      </c>
      <c r="DE15" s="3">
        <f>0.3+0.11</f>
        <v>0.41</v>
      </c>
      <c r="DF15" s="10">
        <f>SUM(DF13:DF14)</f>
        <v>2.67</v>
      </c>
      <c r="DG15" s="10">
        <f>SUM(DG13:DG14)</f>
        <v>0.84</v>
      </c>
      <c r="DH15" s="10">
        <f>SUM(DH13:DH14)</f>
        <v>0.65999999999999992</v>
      </c>
      <c r="DI15" s="10">
        <f>SUM(DI13:DI14)</f>
        <v>4.67</v>
      </c>
      <c r="DJ15" s="10">
        <f>SUM(DJ13:DJ14)</f>
        <v>1.6099999999999999</v>
      </c>
      <c r="DK15" s="3">
        <f>DK13+DK14</f>
        <v>1.06</v>
      </c>
      <c r="DL15" s="3">
        <f>DL13+DL14</f>
        <v>1.23</v>
      </c>
      <c r="DM15" s="3" t="s">
        <v>49</v>
      </c>
      <c r="DN15" s="3">
        <f>SUM(DN13:DN14)</f>
        <v>1.04</v>
      </c>
      <c r="DO15" s="3" t="s">
        <v>49</v>
      </c>
      <c r="DP15" s="3">
        <f>SUM(DP13:DP14)</f>
        <v>1.8099999999999998</v>
      </c>
      <c r="DQ15" s="3" t="s">
        <v>49</v>
      </c>
      <c r="DR15" s="3">
        <f>SUM(DR13:DR14)</f>
        <v>1.81</v>
      </c>
      <c r="DS15" s="3">
        <f>SUM(DS13:DS14)</f>
        <v>2.5499999999999998</v>
      </c>
      <c r="DT15" s="10">
        <f>SUM(DT13:DT14)</f>
        <v>2.74</v>
      </c>
      <c r="DU15" s="10">
        <f>SUM(DU13:DU14)</f>
        <v>0.78999999999999992</v>
      </c>
      <c r="DV15" s="10">
        <f>0.31+0.1</f>
        <v>0.41000000000000003</v>
      </c>
      <c r="DW15" s="10">
        <f>0.36+0.12</f>
        <v>0.48</v>
      </c>
      <c r="DX15" s="10">
        <f>SUM(DX13:DX14)</f>
        <v>17.100000000000001</v>
      </c>
      <c r="DY15" s="10">
        <f>SUM(DY13:DY14)</f>
        <v>0.73</v>
      </c>
      <c r="DZ15" s="10" t="s">
        <v>437</v>
      </c>
      <c r="EA15" s="10">
        <f>SUM(EA13:EA14)</f>
        <v>0.96</v>
      </c>
      <c r="EB15" s="10">
        <f>SUM(EB13:EB14)</f>
        <v>2.08</v>
      </c>
      <c r="EC15" s="3">
        <f>EC13+EC14</f>
        <v>0.94000000000000006</v>
      </c>
      <c r="ED15" s="3" t="s">
        <v>49</v>
      </c>
      <c r="EE15" s="3" t="s">
        <v>49</v>
      </c>
      <c r="EF15" s="3">
        <f>EF13+EF14</f>
        <v>1.7000000000000002</v>
      </c>
      <c r="EG15" s="3" t="s">
        <v>49</v>
      </c>
      <c r="EH15" s="3" t="s">
        <v>49</v>
      </c>
      <c r="EI15" s="3" t="s">
        <v>49</v>
      </c>
      <c r="EJ15" s="3">
        <f t="shared" ref="EJ15:EP15" si="3">SUM(EJ13:EJ14)</f>
        <v>1.7000000000000002</v>
      </c>
      <c r="EK15" s="3">
        <f t="shared" si="3"/>
        <v>2.46</v>
      </c>
      <c r="EL15" s="3">
        <f t="shared" si="3"/>
        <v>0.82</v>
      </c>
      <c r="EM15" s="10">
        <f t="shared" si="3"/>
        <v>0.7</v>
      </c>
      <c r="EN15" s="10">
        <f t="shared" si="3"/>
        <v>1.79</v>
      </c>
      <c r="EO15" s="10">
        <f t="shared" si="3"/>
        <v>0.92999999999999994</v>
      </c>
      <c r="EP15" s="10">
        <f t="shared" si="3"/>
        <v>1.96</v>
      </c>
      <c r="EQ15" s="120"/>
    </row>
    <row r="16" spans="1:147" ht="37.200000000000003" customHeight="1" x14ac:dyDescent="0.3">
      <c r="A16" s="42" t="s">
        <v>56</v>
      </c>
      <c r="B16" s="18">
        <v>11000</v>
      </c>
      <c r="C16" s="22" t="s">
        <v>106</v>
      </c>
      <c r="D16" s="24" t="s">
        <v>73</v>
      </c>
      <c r="E16" s="3" t="s">
        <v>88</v>
      </c>
      <c r="F16" s="3" t="s">
        <v>48</v>
      </c>
      <c r="G16" s="3" t="s">
        <v>84</v>
      </c>
      <c r="H16" s="3" t="s">
        <v>55</v>
      </c>
      <c r="I16" s="3" t="s">
        <v>55</v>
      </c>
      <c r="J16" s="3" t="s">
        <v>288</v>
      </c>
      <c r="K16" s="3" t="s">
        <v>88</v>
      </c>
      <c r="L16" s="3" t="s">
        <v>51</v>
      </c>
      <c r="M16" s="3" t="s">
        <v>88</v>
      </c>
      <c r="N16" s="3" t="s">
        <v>124</v>
      </c>
      <c r="O16" s="3" t="s">
        <v>51</v>
      </c>
      <c r="P16" s="3" t="s">
        <v>88</v>
      </c>
      <c r="Q16" s="3" t="s">
        <v>87</v>
      </c>
      <c r="R16" s="3" t="s">
        <v>291</v>
      </c>
      <c r="S16" s="3" t="s">
        <v>88</v>
      </c>
      <c r="T16" s="3" t="s">
        <v>120</v>
      </c>
      <c r="U16" s="3" t="s">
        <v>51</v>
      </c>
      <c r="V16" s="3" t="s">
        <v>85</v>
      </c>
      <c r="W16" s="3" t="s">
        <v>120</v>
      </c>
      <c r="X16" s="3" t="s">
        <v>120</v>
      </c>
      <c r="Y16" s="115" t="s">
        <v>290</v>
      </c>
      <c r="Z16" s="115" t="s">
        <v>88</v>
      </c>
      <c r="AA16" s="115" t="s">
        <v>88</v>
      </c>
      <c r="AB16" s="115" t="s">
        <v>55</v>
      </c>
      <c r="AC16" s="115" t="s">
        <v>124</v>
      </c>
      <c r="AD16" s="115" t="s">
        <v>120</v>
      </c>
      <c r="AE16" s="115" t="s">
        <v>291</v>
      </c>
      <c r="AF16" s="115" t="s">
        <v>48</v>
      </c>
      <c r="AG16" s="115" t="s">
        <v>88</v>
      </c>
      <c r="AH16" s="3" t="s">
        <v>291</v>
      </c>
      <c r="AI16" s="3" t="s">
        <v>124</v>
      </c>
      <c r="AJ16" s="3" t="s">
        <v>52</v>
      </c>
      <c r="AK16" s="3" t="s">
        <v>86</v>
      </c>
      <c r="AL16" s="3" t="s">
        <v>88</v>
      </c>
      <c r="AM16" s="3" t="s">
        <v>124</v>
      </c>
      <c r="AN16" s="3" t="s">
        <v>88</v>
      </c>
      <c r="AO16" s="3" t="s">
        <v>120</v>
      </c>
      <c r="AP16" s="3" t="s">
        <v>88</v>
      </c>
      <c r="AQ16" s="3" t="s">
        <v>88</v>
      </c>
      <c r="AR16" s="3" t="s">
        <v>48</v>
      </c>
      <c r="AS16" s="3" t="s">
        <v>291</v>
      </c>
      <c r="AT16" s="3" t="s">
        <v>87</v>
      </c>
      <c r="AU16" s="3" t="s">
        <v>88</v>
      </c>
      <c r="AV16" s="3" t="s">
        <v>87</v>
      </c>
      <c r="AW16" s="3" t="s">
        <v>55</v>
      </c>
      <c r="AX16" s="3" t="s">
        <v>124</v>
      </c>
      <c r="AY16" s="3" t="s">
        <v>53</v>
      </c>
      <c r="AZ16" s="3" t="s">
        <v>64</v>
      </c>
      <c r="BA16" s="3" t="s">
        <v>87</v>
      </c>
      <c r="BB16" s="3" t="s">
        <v>64</v>
      </c>
      <c r="BC16" s="3" t="s">
        <v>55</v>
      </c>
      <c r="BD16" s="3" t="s">
        <v>122</v>
      </c>
      <c r="BE16" s="3" t="s">
        <v>88</v>
      </c>
      <c r="BF16" s="3" t="s">
        <v>291</v>
      </c>
      <c r="BG16" s="3" t="s">
        <v>86</v>
      </c>
      <c r="BH16" s="3" t="s">
        <v>291</v>
      </c>
      <c r="BI16" s="3" t="s">
        <v>88</v>
      </c>
      <c r="BJ16" s="3" t="s">
        <v>55</v>
      </c>
      <c r="BK16" s="3" t="s">
        <v>120</v>
      </c>
      <c r="BL16" s="3" t="s">
        <v>120</v>
      </c>
      <c r="BM16" s="3" t="s">
        <v>87</v>
      </c>
      <c r="BN16" s="3" t="s">
        <v>88</v>
      </c>
      <c r="BO16" s="3" t="s">
        <v>55</v>
      </c>
      <c r="BP16" s="3" t="s">
        <v>86</v>
      </c>
      <c r="BQ16" s="3" t="s">
        <v>54</v>
      </c>
      <c r="BR16" s="3">
        <v>6.1</v>
      </c>
      <c r="BS16" s="3" t="s">
        <v>55</v>
      </c>
      <c r="BT16" s="3" t="s">
        <v>269</v>
      </c>
      <c r="BU16" s="3" t="s">
        <v>292</v>
      </c>
      <c r="BV16" s="3" t="s">
        <v>124</v>
      </c>
      <c r="BW16" s="3" t="s">
        <v>87</v>
      </c>
      <c r="BX16" s="3" t="s">
        <v>88</v>
      </c>
      <c r="BY16" s="3" t="s">
        <v>292</v>
      </c>
      <c r="BZ16" s="3" t="s">
        <v>120</v>
      </c>
      <c r="CA16" s="3" t="s">
        <v>292</v>
      </c>
      <c r="CB16" s="3" t="s">
        <v>88</v>
      </c>
      <c r="CC16" s="3" t="s">
        <v>86</v>
      </c>
      <c r="CD16" s="3" t="s">
        <v>55</v>
      </c>
      <c r="CE16" s="3" t="s">
        <v>87</v>
      </c>
      <c r="CF16" s="3" t="s">
        <v>52</v>
      </c>
      <c r="CG16" s="3" t="s">
        <v>65</v>
      </c>
      <c r="CH16" s="3" t="s">
        <v>87</v>
      </c>
      <c r="CI16" s="3" t="s">
        <v>65</v>
      </c>
      <c r="CJ16" s="3" t="s">
        <v>88</v>
      </c>
      <c r="CK16" s="3" t="s">
        <v>87</v>
      </c>
      <c r="CL16" s="3" t="s">
        <v>120</v>
      </c>
      <c r="CM16" s="3" t="s">
        <v>124</v>
      </c>
      <c r="CN16" s="3" t="s">
        <v>88</v>
      </c>
      <c r="CO16" s="3" t="s">
        <v>88</v>
      </c>
      <c r="CP16" s="3" t="s">
        <v>124</v>
      </c>
      <c r="CQ16" s="3" t="s">
        <v>88</v>
      </c>
      <c r="CR16" s="3" t="s">
        <v>86</v>
      </c>
      <c r="CS16" s="3" t="s">
        <v>55</v>
      </c>
      <c r="CT16" s="3" t="s">
        <v>87</v>
      </c>
      <c r="CU16" s="3" t="s">
        <v>87</v>
      </c>
      <c r="CV16" s="3" t="s">
        <v>124</v>
      </c>
      <c r="CW16" s="3" t="s">
        <v>55</v>
      </c>
      <c r="CX16" s="3" t="s">
        <v>86</v>
      </c>
      <c r="CY16" s="3" t="s">
        <v>120</v>
      </c>
      <c r="CZ16" s="3" t="s">
        <v>86</v>
      </c>
      <c r="DA16" s="3" t="s">
        <v>124</v>
      </c>
      <c r="DB16" s="3" t="s">
        <v>292</v>
      </c>
      <c r="DC16" s="3" t="s">
        <v>291</v>
      </c>
      <c r="DD16" s="3" t="s">
        <v>88</v>
      </c>
      <c r="DE16" s="3" t="s">
        <v>124</v>
      </c>
      <c r="DF16" s="3" t="s">
        <v>87</v>
      </c>
      <c r="DG16" s="3" t="s">
        <v>120</v>
      </c>
      <c r="DH16" s="3" t="s">
        <v>88</v>
      </c>
      <c r="DI16" s="3" t="s">
        <v>120</v>
      </c>
      <c r="DJ16" s="3" t="s">
        <v>88</v>
      </c>
      <c r="DK16" s="3" t="s">
        <v>86</v>
      </c>
      <c r="DL16" s="3" t="s">
        <v>51</v>
      </c>
      <c r="DM16" s="3" t="s">
        <v>64</v>
      </c>
      <c r="DN16" s="3" t="s">
        <v>88</v>
      </c>
      <c r="DO16" s="3" t="s">
        <v>65</v>
      </c>
      <c r="DP16" s="3" t="s">
        <v>87</v>
      </c>
      <c r="DQ16" s="3" t="s">
        <v>123</v>
      </c>
      <c r="DR16" s="3" t="s">
        <v>55</v>
      </c>
      <c r="DS16" s="3" t="s">
        <v>86</v>
      </c>
      <c r="DT16" s="3" t="s">
        <v>313</v>
      </c>
      <c r="DU16" s="3" t="s">
        <v>86</v>
      </c>
      <c r="DV16" s="3" t="s">
        <v>55</v>
      </c>
      <c r="DW16" s="3" t="s">
        <v>292</v>
      </c>
      <c r="DX16" s="3" t="s">
        <v>120</v>
      </c>
      <c r="DY16" s="3" t="s">
        <v>88</v>
      </c>
      <c r="DZ16" s="3" t="s">
        <v>120</v>
      </c>
      <c r="EA16" s="3" t="s">
        <v>88</v>
      </c>
      <c r="EB16" s="3" t="s">
        <v>88</v>
      </c>
      <c r="EC16" s="3" t="s">
        <v>88</v>
      </c>
      <c r="ED16" s="3" t="s">
        <v>64</v>
      </c>
      <c r="EE16" s="3" t="s">
        <v>64</v>
      </c>
      <c r="EF16" s="3" t="s">
        <v>121</v>
      </c>
      <c r="EG16" s="3" t="s">
        <v>64</v>
      </c>
      <c r="EH16" s="3" t="s">
        <v>64</v>
      </c>
      <c r="EI16" s="3" t="s">
        <v>64</v>
      </c>
      <c r="EJ16" s="3" t="s">
        <v>121</v>
      </c>
      <c r="EK16" s="3" t="s">
        <v>86</v>
      </c>
      <c r="EL16" s="3" t="s">
        <v>88</v>
      </c>
      <c r="EM16" s="3" t="s">
        <v>88</v>
      </c>
      <c r="EN16" s="3" t="s">
        <v>120</v>
      </c>
      <c r="EO16" s="3" t="s">
        <v>120</v>
      </c>
      <c r="EP16" s="3" t="s">
        <v>291</v>
      </c>
      <c r="EQ16" s="120"/>
    </row>
    <row r="17" spans="1:147" ht="28.8" x14ac:dyDescent="0.3">
      <c r="A17" s="42" t="s">
        <v>58</v>
      </c>
      <c r="B17" s="18">
        <v>11000</v>
      </c>
      <c r="C17" s="22" t="s">
        <v>104</v>
      </c>
      <c r="D17" s="24" t="s">
        <v>73</v>
      </c>
      <c r="E17" s="3" t="s">
        <v>24</v>
      </c>
      <c r="F17" s="3" t="s">
        <v>24</v>
      </c>
      <c r="G17" s="3" t="s">
        <v>24</v>
      </c>
      <c r="H17" s="3" t="s">
        <v>24</v>
      </c>
      <c r="I17" s="3" t="s">
        <v>24</v>
      </c>
      <c r="J17" s="3" t="s">
        <v>24</v>
      </c>
      <c r="K17" s="3" t="s">
        <v>24</v>
      </c>
      <c r="L17" s="3" t="s">
        <v>24</v>
      </c>
      <c r="M17" s="3" t="s">
        <v>24</v>
      </c>
      <c r="N17" s="3" t="s">
        <v>24</v>
      </c>
      <c r="O17" s="3" t="s">
        <v>24</v>
      </c>
      <c r="P17" s="3" t="s">
        <v>24</v>
      </c>
      <c r="Q17" s="3" t="s">
        <v>24</v>
      </c>
      <c r="R17" s="3" t="s">
        <v>24</v>
      </c>
      <c r="S17" s="3" t="s">
        <v>24</v>
      </c>
      <c r="T17" s="3" t="s">
        <v>24</v>
      </c>
      <c r="U17" s="3" t="s">
        <v>24</v>
      </c>
      <c r="V17" s="3" t="s">
        <v>24</v>
      </c>
      <c r="W17" s="3" t="s">
        <v>24</v>
      </c>
      <c r="X17" s="3" t="s">
        <v>24</v>
      </c>
      <c r="Y17" s="3" t="s">
        <v>24</v>
      </c>
      <c r="Z17" s="3" t="s">
        <v>24</v>
      </c>
      <c r="AA17" s="3" t="s">
        <v>24</v>
      </c>
      <c r="AB17" s="3" t="s">
        <v>24</v>
      </c>
      <c r="AC17" s="3" t="s">
        <v>24</v>
      </c>
      <c r="AD17" s="3" t="s">
        <v>24</v>
      </c>
      <c r="AE17" s="3" t="s">
        <v>24</v>
      </c>
      <c r="AF17" s="3" t="s">
        <v>24</v>
      </c>
      <c r="AG17" s="3" t="s">
        <v>24</v>
      </c>
      <c r="AH17" s="3" t="s">
        <v>24</v>
      </c>
      <c r="AI17" s="3" t="s">
        <v>24</v>
      </c>
      <c r="AJ17" s="3" t="s">
        <v>24</v>
      </c>
      <c r="AK17" s="3" t="s">
        <v>24</v>
      </c>
      <c r="AL17" s="3" t="s">
        <v>24</v>
      </c>
      <c r="AM17" s="3" t="s">
        <v>24</v>
      </c>
      <c r="AN17" s="3" t="s">
        <v>24</v>
      </c>
      <c r="AO17" s="3" t="s">
        <v>24</v>
      </c>
      <c r="AP17" s="3" t="s">
        <v>24</v>
      </c>
      <c r="AQ17" s="3" t="s">
        <v>24</v>
      </c>
      <c r="AR17" s="3" t="s">
        <v>24</v>
      </c>
      <c r="AS17" s="3" t="s">
        <v>24</v>
      </c>
      <c r="AT17" s="3" t="s">
        <v>24</v>
      </c>
      <c r="AU17" s="3" t="s">
        <v>24</v>
      </c>
      <c r="AV17" s="3" t="s">
        <v>24</v>
      </c>
      <c r="AW17" s="3" t="s">
        <v>24</v>
      </c>
      <c r="AX17" s="3" t="s">
        <v>24</v>
      </c>
      <c r="AY17" s="3" t="s">
        <v>24</v>
      </c>
      <c r="AZ17" s="3" t="s">
        <v>64</v>
      </c>
      <c r="BA17" s="3" t="s">
        <v>24</v>
      </c>
      <c r="BB17" s="3" t="s">
        <v>64</v>
      </c>
      <c r="BC17" s="3" t="s">
        <v>24</v>
      </c>
      <c r="BD17" s="3" t="s">
        <v>122</v>
      </c>
      <c r="BE17" s="3" t="s">
        <v>24</v>
      </c>
      <c r="BF17" s="3" t="s">
        <v>24</v>
      </c>
      <c r="BG17" s="3" t="s">
        <v>24</v>
      </c>
      <c r="BH17" s="3" t="s">
        <v>24</v>
      </c>
      <c r="BI17" s="3" t="s">
        <v>24</v>
      </c>
      <c r="BJ17" s="3" t="s">
        <v>24</v>
      </c>
      <c r="BK17" s="3" t="s">
        <v>24</v>
      </c>
      <c r="BL17" s="3" t="s">
        <v>24</v>
      </c>
      <c r="BM17" s="3" t="s">
        <v>24</v>
      </c>
      <c r="BN17" s="3" t="s">
        <v>24</v>
      </c>
      <c r="BO17" s="3" t="s">
        <v>24</v>
      </c>
      <c r="BP17" s="3" t="s">
        <v>24</v>
      </c>
      <c r="BQ17" s="3" t="s">
        <v>24</v>
      </c>
      <c r="BR17" s="3" t="s">
        <v>24</v>
      </c>
      <c r="BS17" s="3" t="s">
        <v>24</v>
      </c>
      <c r="BT17" s="3" t="s">
        <v>24</v>
      </c>
      <c r="BU17" s="3" t="s">
        <v>24</v>
      </c>
      <c r="BV17" s="3" t="s">
        <v>24</v>
      </c>
      <c r="BW17" s="3" t="s">
        <v>24</v>
      </c>
      <c r="BX17" s="3" t="s">
        <v>24</v>
      </c>
      <c r="BY17" s="3" t="s">
        <v>24</v>
      </c>
      <c r="BZ17" s="3" t="s">
        <v>24</v>
      </c>
      <c r="CA17" s="3" t="s">
        <v>24</v>
      </c>
      <c r="CB17" s="3" t="s">
        <v>24</v>
      </c>
      <c r="CC17" s="3" t="s">
        <v>24</v>
      </c>
      <c r="CD17" s="3" t="s">
        <v>24</v>
      </c>
      <c r="CE17" s="3" t="s">
        <v>24</v>
      </c>
      <c r="CF17" s="3" t="s">
        <v>24</v>
      </c>
      <c r="CG17" s="3" t="s">
        <v>65</v>
      </c>
      <c r="CH17" s="3" t="s">
        <v>24</v>
      </c>
      <c r="CI17" s="3" t="s">
        <v>65</v>
      </c>
      <c r="CJ17" s="3" t="s">
        <v>24</v>
      </c>
      <c r="CK17" s="3" t="s">
        <v>24</v>
      </c>
      <c r="CL17" s="3" t="s">
        <v>24</v>
      </c>
      <c r="CM17" s="3" t="s">
        <v>24</v>
      </c>
      <c r="CN17" s="3" t="s">
        <v>24</v>
      </c>
      <c r="CO17" s="3" t="s">
        <v>24</v>
      </c>
      <c r="CP17" s="3" t="s">
        <v>24</v>
      </c>
      <c r="CQ17" s="3" t="s">
        <v>24</v>
      </c>
      <c r="CR17" s="3" t="s">
        <v>24</v>
      </c>
      <c r="CS17" s="3" t="s">
        <v>24</v>
      </c>
      <c r="CT17" s="3" t="s">
        <v>24</v>
      </c>
      <c r="CU17" s="3" t="s">
        <v>24</v>
      </c>
      <c r="CV17" s="3" t="s">
        <v>24</v>
      </c>
      <c r="CW17" s="3" t="s">
        <v>24</v>
      </c>
      <c r="CX17" s="3" t="s">
        <v>24</v>
      </c>
      <c r="CY17" s="3" t="s">
        <v>24</v>
      </c>
      <c r="CZ17" s="3" t="s">
        <v>24</v>
      </c>
      <c r="DA17" s="3" t="s">
        <v>24</v>
      </c>
      <c r="DB17" s="3" t="s">
        <v>24</v>
      </c>
      <c r="DC17" s="3" t="s">
        <v>24</v>
      </c>
      <c r="DD17" s="3" t="s">
        <v>24</v>
      </c>
      <c r="DE17" s="3" t="s">
        <v>24</v>
      </c>
      <c r="DF17" s="3" t="s">
        <v>24</v>
      </c>
      <c r="DG17" s="3" t="s">
        <v>24</v>
      </c>
      <c r="DH17" s="3" t="s">
        <v>24</v>
      </c>
      <c r="DI17" s="3" t="s">
        <v>24</v>
      </c>
      <c r="DJ17" s="3" t="s">
        <v>24</v>
      </c>
      <c r="DK17" s="3" t="s">
        <v>24</v>
      </c>
      <c r="DL17" s="3" t="s">
        <v>24</v>
      </c>
      <c r="DM17" s="3" t="s">
        <v>64</v>
      </c>
      <c r="DN17" s="3" t="s">
        <v>24</v>
      </c>
      <c r="DO17" s="3" t="s">
        <v>65</v>
      </c>
      <c r="DP17" s="3" t="s">
        <v>24</v>
      </c>
      <c r="DQ17" s="3" t="s">
        <v>123</v>
      </c>
      <c r="DR17" s="3" t="s">
        <v>24</v>
      </c>
      <c r="DS17" s="3" t="s">
        <v>24</v>
      </c>
      <c r="DT17" s="3" t="s">
        <v>24</v>
      </c>
      <c r="DU17" s="3" t="s">
        <v>24</v>
      </c>
      <c r="DV17" s="3" t="s">
        <v>24</v>
      </c>
      <c r="DW17" s="3" t="s">
        <v>24</v>
      </c>
      <c r="DX17" s="3" t="s">
        <v>24</v>
      </c>
      <c r="DY17" s="3" t="s">
        <v>24</v>
      </c>
      <c r="DZ17" s="3" t="s">
        <v>24</v>
      </c>
      <c r="EA17" s="3" t="s">
        <v>24</v>
      </c>
      <c r="EB17" s="3" t="s">
        <v>24</v>
      </c>
      <c r="EC17" s="3" t="s">
        <v>24</v>
      </c>
      <c r="ED17" s="3" t="s">
        <v>64</v>
      </c>
      <c r="EE17" s="3" t="s">
        <v>64</v>
      </c>
      <c r="EF17" s="3" t="s">
        <v>24</v>
      </c>
      <c r="EG17" s="3" t="s">
        <v>64</v>
      </c>
      <c r="EH17" s="3" t="s">
        <v>64</v>
      </c>
      <c r="EI17" s="3" t="s">
        <v>64</v>
      </c>
      <c r="EJ17" s="3" t="s">
        <v>24</v>
      </c>
      <c r="EK17" s="3" t="s">
        <v>24</v>
      </c>
      <c r="EL17" s="3" t="s">
        <v>24</v>
      </c>
      <c r="EM17" s="3" t="s">
        <v>24</v>
      </c>
      <c r="EN17" s="3" t="s">
        <v>24</v>
      </c>
      <c r="EO17" s="3" t="s">
        <v>24</v>
      </c>
      <c r="EP17" s="3" t="s">
        <v>24</v>
      </c>
      <c r="EQ17" s="120"/>
    </row>
    <row r="18" spans="1:147" ht="28.8" x14ac:dyDescent="0.3">
      <c r="A18" s="42" t="s">
        <v>57</v>
      </c>
      <c r="B18" s="18">
        <v>11000</v>
      </c>
      <c r="C18" s="22" t="s">
        <v>107</v>
      </c>
      <c r="D18" s="24" t="s">
        <v>73</v>
      </c>
      <c r="E18" s="3" t="s">
        <v>24</v>
      </c>
      <c r="F18" s="3" t="s">
        <v>48</v>
      </c>
      <c r="G18" s="3" t="s">
        <v>84</v>
      </c>
      <c r="H18" s="3" t="s">
        <v>55</v>
      </c>
      <c r="I18" s="3" t="s">
        <v>55</v>
      </c>
      <c r="J18" s="3" t="s">
        <v>288</v>
      </c>
      <c r="K18" s="3" t="s">
        <v>88</v>
      </c>
      <c r="L18" s="3" t="s">
        <v>51</v>
      </c>
      <c r="M18" s="3" t="s">
        <v>88</v>
      </c>
      <c r="N18" s="3" t="s">
        <v>124</v>
      </c>
      <c r="O18" s="3" t="s">
        <v>51</v>
      </c>
      <c r="P18" s="3" t="s">
        <v>88</v>
      </c>
      <c r="Q18" s="3" t="s">
        <v>87</v>
      </c>
      <c r="R18" s="3" t="s">
        <v>291</v>
      </c>
      <c r="S18" s="3" t="s">
        <v>88</v>
      </c>
      <c r="T18" s="3" t="s">
        <v>24</v>
      </c>
      <c r="U18" s="3" t="s">
        <v>51</v>
      </c>
      <c r="V18" s="3" t="s">
        <v>85</v>
      </c>
      <c r="W18" s="3" t="s">
        <v>120</v>
      </c>
      <c r="X18" s="3" t="s">
        <v>120</v>
      </c>
      <c r="Y18" s="115" t="s">
        <v>290</v>
      </c>
      <c r="Z18" s="115" t="s">
        <v>88</v>
      </c>
      <c r="AA18" s="115" t="s">
        <v>88</v>
      </c>
      <c r="AB18" s="115" t="s">
        <v>55</v>
      </c>
      <c r="AC18" s="115" t="s">
        <v>124</v>
      </c>
      <c r="AD18" s="115" t="s">
        <v>120</v>
      </c>
      <c r="AE18" s="115" t="s">
        <v>291</v>
      </c>
      <c r="AF18" s="115" t="s">
        <v>48</v>
      </c>
      <c r="AG18" s="115" t="s">
        <v>88</v>
      </c>
      <c r="AH18" s="3" t="s">
        <v>291</v>
      </c>
      <c r="AI18" s="3" t="s">
        <v>24</v>
      </c>
      <c r="AJ18" s="3" t="s">
        <v>52</v>
      </c>
      <c r="AK18" s="3" t="s">
        <v>86</v>
      </c>
      <c r="AL18" s="3" t="s">
        <v>88</v>
      </c>
      <c r="AM18" s="3" t="s">
        <v>124</v>
      </c>
      <c r="AN18" s="3" t="s">
        <v>88</v>
      </c>
      <c r="AO18" s="3" t="s">
        <v>120</v>
      </c>
      <c r="AP18" s="3" t="s">
        <v>88</v>
      </c>
      <c r="AQ18" s="3" t="s">
        <v>88</v>
      </c>
      <c r="AR18" s="3" t="s">
        <v>48</v>
      </c>
      <c r="AS18" s="3" t="s">
        <v>291</v>
      </c>
      <c r="AT18" s="3" t="s">
        <v>87</v>
      </c>
      <c r="AU18" s="3" t="s">
        <v>88</v>
      </c>
      <c r="AV18" s="3" t="s">
        <v>87</v>
      </c>
      <c r="AW18" s="3" t="s">
        <v>55</v>
      </c>
      <c r="AX18" s="3" t="s">
        <v>24</v>
      </c>
      <c r="AY18" s="3" t="s">
        <v>53</v>
      </c>
      <c r="AZ18" s="3" t="s">
        <v>64</v>
      </c>
      <c r="BA18" s="3" t="s">
        <v>87</v>
      </c>
      <c r="BB18" s="3" t="s">
        <v>64</v>
      </c>
      <c r="BC18" s="3" t="s">
        <v>55</v>
      </c>
      <c r="BD18" s="3" t="s">
        <v>122</v>
      </c>
      <c r="BE18" s="3" t="s">
        <v>88</v>
      </c>
      <c r="BF18" s="3" t="s">
        <v>291</v>
      </c>
      <c r="BG18" s="3" t="s">
        <v>86</v>
      </c>
      <c r="BH18" s="3" t="s">
        <v>291</v>
      </c>
      <c r="BI18" s="3" t="s">
        <v>88</v>
      </c>
      <c r="BJ18" s="3" t="s">
        <v>55</v>
      </c>
      <c r="BK18" s="3" t="s">
        <v>120</v>
      </c>
      <c r="BL18" s="3" t="s">
        <v>120</v>
      </c>
      <c r="BM18" s="3" t="s">
        <v>87</v>
      </c>
      <c r="BN18" s="3" t="s">
        <v>88</v>
      </c>
      <c r="BO18" s="3" t="s">
        <v>55</v>
      </c>
      <c r="BP18" s="3" t="s">
        <v>24</v>
      </c>
      <c r="BQ18" s="3" t="s">
        <v>54</v>
      </c>
      <c r="BR18" s="3" t="s">
        <v>86</v>
      </c>
      <c r="BS18" s="3" t="s">
        <v>55</v>
      </c>
      <c r="BT18" s="3" t="s">
        <v>269</v>
      </c>
      <c r="BU18" s="3" t="s">
        <v>292</v>
      </c>
      <c r="BV18" s="3" t="s">
        <v>124</v>
      </c>
      <c r="BW18" s="3" t="s">
        <v>87</v>
      </c>
      <c r="BX18" s="3" t="s">
        <v>88</v>
      </c>
      <c r="BY18" s="3" t="s">
        <v>292</v>
      </c>
      <c r="BZ18" s="3" t="s">
        <v>120</v>
      </c>
      <c r="CA18" s="3" t="s">
        <v>292</v>
      </c>
      <c r="CB18" s="3" t="s">
        <v>88</v>
      </c>
      <c r="CC18" s="3" t="s">
        <v>86</v>
      </c>
      <c r="CD18" s="3" t="s">
        <v>55</v>
      </c>
      <c r="CE18" s="3" t="s">
        <v>24</v>
      </c>
      <c r="CF18" s="3" t="s">
        <v>52</v>
      </c>
      <c r="CG18" s="3" t="s">
        <v>65</v>
      </c>
      <c r="CH18" s="3" t="s">
        <v>87</v>
      </c>
      <c r="CI18" s="3" t="s">
        <v>65</v>
      </c>
      <c r="CJ18" s="3" t="s">
        <v>88</v>
      </c>
      <c r="CK18" s="3" t="s">
        <v>87</v>
      </c>
      <c r="CL18" s="3" t="s">
        <v>120</v>
      </c>
      <c r="CM18" s="3" t="s">
        <v>124</v>
      </c>
      <c r="CN18" s="3" t="s">
        <v>88</v>
      </c>
      <c r="CO18" s="3" t="s">
        <v>88</v>
      </c>
      <c r="CP18" s="3" t="s">
        <v>124</v>
      </c>
      <c r="CQ18" s="3" t="s">
        <v>88</v>
      </c>
      <c r="CR18" s="3" t="s">
        <v>86</v>
      </c>
      <c r="CS18" s="3" t="s">
        <v>55</v>
      </c>
      <c r="CT18" s="3" t="s">
        <v>87</v>
      </c>
      <c r="CU18" s="3" t="s">
        <v>87</v>
      </c>
      <c r="CV18" s="3" t="s">
        <v>24</v>
      </c>
      <c r="CW18" s="3" t="s">
        <v>55</v>
      </c>
      <c r="CX18" s="3" t="s">
        <v>86</v>
      </c>
      <c r="CY18" s="3" t="s">
        <v>120</v>
      </c>
      <c r="CZ18" s="3" t="s">
        <v>86</v>
      </c>
      <c r="DA18" s="3" t="s">
        <v>124</v>
      </c>
      <c r="DB18" s="3" t="s">
        <v>292</v>
      </c>
      <c r="DC18" s="3" t="s">
        <v>291</v>
      </c>
      <c r="DD18" s="3" t="s">
        <v>88</v>
      </c>
      <c r="DE18" s="3" t="s">
        <v>124</v>
      </c>
      <c r="DF18" s="3" t="s">
        <v>87</v>
      </c>
      <c r="DG18" s="3" t="s">
        <v>120</v>
      </c>
      <c r="DH18" s="3" t="s">
        <v>88</v>
      </c>
      <c r="DI18" s="3" t="s">
        <v>120</v>
      </c>
      <c r="DJ18" s="3" t="s">
        <v>88</v>
      </c>
      <c r="DK18" s="3" t="s">
        <v>24</v>
      </c>
      <c r="DL18" s="3" t="s">
        <v>51</v>
      </c>
      <c r="DM18" s="3" t="s">
        <v>64</v>
      </c>
      <c r="DN18" s="3" t="s">
        <v>88</v>
      </c>
      <c r="DO18" s="3" t="s">
        <v>65</v>
      </c>
      <c r="DP18" s="3" t="s">
        <v>87</v>
      </c>
      <c r="DQ18" s="3" t="s">
        <v>123</v>
      </c>
      <c r="DR18" s="3" t="s">
        <v>55</v>
      </c>
      <c r="DS18" s="3" t="s">
        <v>86</v>
      </c>
      <c r="DT18" s="3" t="s">
        <v>313</v>
      </c>
      <c r="DU18" s="3" t="s">
        <v>86</v>
      </c>
      <c r="DV18" s="3" t="s">
        <v>55</v>
      </c>
      <c r="DW18" s="3" t="s">
        <v>292</v>
      </c>
      <c r="DX18" s="3" t="s">
        <v>120</v>
      </c>
      <c r="DY18" s="3" t="s">
        <v>88</v>
      </c>
      <c r="DZ18" s="3" t="s">
        <v>120</v>
      </c>
      <c r="EA18" s="3" t="s">
        <v>88</v>
      </c>
      <c r="EB18" s="3" t="s">
        <v>88</v>
      </c>
      <c r="EC18" s="3" t="s">
        <v>24</v>
      </c>
      <c r="ED18" s="3" t="s">
        <v>64</v>
      </c>
      <c r="EE18" s="3" t="s">
        <v>64</v>
      </c>
      <c r="EF18" s="3" t="s">
        <v>121</v>
      </c>
      <c r="EG18" s="3" t="s">
        <v>64</v>
      </c>
      <c r="EH18" s="3" t="s">
        <v>64</v>
      </c>
      <c r="EI18" s="3" t="s">
        <v>64</v>
      </c>
      <c r="EJ18" s="3" t="s">
        <v>121</v>
      </c>
      <c r="EK18" s="3" t="s">
        <v>86</v>
      </c>
      <c r="EL18" s="3" t="s">
        <v>88</v>
      </c>
      <c r="EM18" s="3" t="s">
        <v>88</v>
      </c>
      <c r="EN18" s="3" t="s">
        <v>120</v>
      </c>
      <c r="EO18" s="3" t="s">
        <v>120</v>
      </c>
      <c r="EP18" s="3" t="s">
        <v>291</v>
      </c>
      <c r="EQ18" s="120"/>
    </row>
    <row r="19" spans="1:147" x14ac:dyDescent="0.3">
      <c r="A19" s="1" t="s">
        <v>25</v>
      </c>
      <c r="B19" s="18">
        <v>200</v>
      </c>
      <c r="C19" s="23">
        <v>1.6E-2</v>
      </c>
      <c r="D19" s="24" t="s">
        <v>73</v>
      </c>
      <c r="E19" s="3" t="s">
        <v>24</v>
      </c>
      <c r="F19" s="3" t="s">
        <v>24</v>
      </c>
      <c r="G19" s="3" t="s">
        <v>24</v>
      </c>
      <c r="H19" s="3" t="s">
        <v>24</v>
      </c>
      <c r="I19" s="3" t="s">
        <v>24</v>
      </c>
      <c r="J19" s="3" t="s">
        <v>24</v>
      </c>
      <c r="K19" s="3" t="s">
        <v>24</v>
      </c>
      <c r="L19" s="3" t="s">
        <v>24</v>
      </c>
      <c r="M19" s="3" t="s">
        <v>24</v>
      </c>
      <c r="N19" s="3" t="s">
        <v>24</v>
      </c>
      <c r="O19" s="3" t="s">
        <v>24</v>
      </c>
      <c r="P19" s="3" t="s">
        <v>24</v>
      </c>
      <c r="Q19" s="3" t="s">
        <v>24</v>
      </c>
      <c r="R19" s="3" t="s">
        <v>24</v>
      </c>
      <c r="S19" s="3" t="s">
        <v>24</v>
      </c>
      <c r="T19" s="3" t="s">
        <v>24</v>
      </c>
      <c r="U19" s="3" t="s">
        <v>24</v>
      </c>
      <c r="V19" s="3" t="s">
        <v>24</v>
      </c>
      <c r="W19" s="3" t="s">
        <v>24</v>
      </c>
      <c r="X19" s="3" t="s">
        <v>24</v>
      </c>
      <c r="Y19" s="3" t="s">
        <v>24</v>
      </c>
      <c r="Z19" s="3" t="s">
        <v>24</v>
      </c>
      <c r="AA19" s="3" t="s">
        <v>24</v>
      </c>
      <c r="AB19" s="3" t="s">
        <v>24</v>
      </c>
      <c r="AC19" s="3" t="s">
        <v>24</v>
      </c>
      <c r="AD19" s="3" t="s">
        <v>24</v>
      </c>
      <c r="AE19" s="3" t="s">
        <v>24</v>
      </c>
      <c r="AF19" s="3" t="s">
        <v>24</v>
      </c>
      <c r="AG19" s="3" t="s">
        <v>24</v>
      </c>
      <c r="AH19" s="3" t="s">
        <v>24</v>
      </c>
      <c r="AI19" s="3" t="s">
        <v>24</v>
      </c>
      <c r="AJ19" s="3" t="s">
        <v>24</v>
      </c>
      <c r="AK19" s="3" t="s">
        <v>24</v>
      </c>
      <c r="AL19" s="3" t="s">
        <v>24</v>
      </c>
      <c r="AM19" s="3" t="s">
        <v>24</v>
      </c>
      <c r="AN19" s="3" t="s">
        <v>24</v>
      </c>
      <c r="AO19" s="3" t="s">
        <v>24</v>
      </c>
      <c r="AP19" s="3" t="s">
        <v>24</v>
      </c>
      <c r="AQ19" s="3" t="s">
        <v>24</v>
      </c>
      <c r="AR19" s="3" t="s">
        <v>24</v>
      </c>
      <c r="AS19" s="3" t="s">
        <v>24</v>
      </c>
      <c r="AT19" s="3" t="s">
        <v>24</v>
      </c>
      <c r="AU19" s="3" t="s">
        <v>24</v>
      </c>
      <c r="AV19" s="3" t="s">
        <v>24</v>
      </c>
      <c r="AW19" s="3" t="s">
        <v>24</v>
      </c>
      <c r="AX19" s="3" t="s">
        <v>24</v>
      </c>
      <c r="AY19" s="3" t="s">
        <v>24</v>
      </c>
      <c r="AZ19" s="3" t="s">
        <v>49</v>
      </c>
      <c r="BA19" s="3" t="s">
        <v>24</v>
      </c>
      <c r="BB19" s="3" t="s">
        <v>49</v>
      </c>
      <c r="BC19" s="3" t="s">
        <v>24</v>
      </c>
      <c r="BD19" s="3" t="s">
        <v>49</v>
      </c>
      <c r="BE19" s="3" t="s">
        <v>24</v>
      </c>
      <c r="BF19" s="3" t="s">
        <v>24</v>
      </c>
      <c r="BG19" s="3" t="s">
        <v>24</v>
      </c>
      <c r="BH19" s="3" t="s">
        <v>24</v>
      </c>
      <c r="BI19" s="3" t="s">
        <v>24</v>
      </c>
      <c r="BJ19" s="3" t="s">
        <v>24</v>
      </c>
      <c r="BK19" s="3" t="s">
        <v>24</v>
      </c>
      <c r="BL19" s="3" t="s">
        <v>24</v>
      </c>
      <c r="BM19" s="174" t="s">
        <v>438</v>
      </c>
      <c r="BN19" s="174" t="s">
        <v>24</v>
      </c>
      <c r="BO19" s="174" t="s">
        <v>24</v>
      </c>
      <c r="BP19" s="3" t="s">
        <v>24</v>
      </c>
      <c r="BQ19" s="3" t="s">
        <v>24</v>
      </c>
      <c r="BR19" s="3" t="s">
        <v>24</v>
      </c>
      <c r="BS19" s="3" t="s">
        <v>24</v>
      </c>
      <c r="BT19" s="3" t="s">
        <v>24</v>
      </c>
      <c r="BU19" s="3" t="s">
        <v>24</v>
      </c>
      <c r="BV19" s="3" t="s">
        <v>24</v>
      </c>
      <c r="BW19" s="3" t="s">
        <v>24</v>
      </c>
      <c r="BX19" s="3" t="s">
        <v>24</v>
      </c>
      <c r="BY19" s="3" t="s">
        <v>24</v>
      </c>
      <c r="BZ19" s="3" t="s">
        <v>24</v>
      </c>
      <c r="CA19" s="175" t="s">
        <v>423</v>
      </c>
      <c r="CB19" s="175" t="s">
        <v>24</v>
      </c>
      <c r="CC19" s="175" t="s">
        <v>24</v>
      </c>
      <c r="CD19" s="175" t="s">
        <v>24</v>
      </c>
      <c r="CE19" s="3" t="s">
        <v>24</v>
      </c>
      <c r="CF19" s="3" t="s">
        <v>24</v>
      </c>
      <c r="CG19" s="3" t="s">
        <v>49</v>
      </c>
      <c r="CH19" s="3" t="s">
        <v>24</v>
      </c>
      <c r="CI19" s="3" t="s">
        <v>49</v>
      </c>
      <c r="CJ19" s="3" t="s">
        <v>24</v>
      </c>
      <c r="CK19" s="3" t="s">
        <v>24</v>
      </c>
      <c r="CL19" s="3" t="s">
        <v>24</v>
      </c>
      <c r="CM19" s="3" t="s">
        <v>24</v>
      </c>
      <c r="CN19" s="3" t="s">
        <v>24</v>
      </c>
      <c r="CO19" s="3" t="s">
        <v>24</v>
      </c>
      <c r="CP19" s="3" t="s">
        <v>24</v>
      </c>
      <c r="CQ19" s="3" t="s">
        <v>24</v>
      </c>
      <c r="CR19" s="3" t="s">
        <v>24</v>
      </c>
      <c r="CS19" s="3" t="s">
        <v>24</v>
      </c>
      <c r="CT19" s="3" t="s">
        <v>24</v>
      </c>
      <c r="CU19" s="3" t="s">
        <v>24</v>
      </c>
      <c r="CV19" s="3" t="s">
        <v>24</v>
      </c>
      <c r="CW19" s="3" t="s">
        <v>24</v>
      </c>
      <c r="CX19" s="3" t="s">
        <v>24</v>
      </c>
      <c r="CY19" s="3" t="s">
        <v>24</v>
      </c>
      <c r="CZ19" s="3" t="s">
        <v>24</v>
      </c>
      <c r="DA19" s="3" t="s">
        <v>24</v>
      </c>
      <c r="DB19" s="3" t="s">
        <v>24</v>
      </c>
      <c r="DC19" s="3" t="s">
        <v>24</v>
      </c>
      <c r="DD19" s="3" t="s">
        <v>24</v>
      </c>
      <c r="DE19" s="3" t="s">
        <v>24</v>
      </c>
      <c r="DF19" s="3" t="s">
        <v>24</v>
      </c>
      <c r="DG19" s="3" t="s">
        <v>24</v>
      </c>
      <c r="DH19" s="3" t="s">
        <v>24</v>
      </c>
      <c r="DI19" s="3" t="s">
        <v>24</v>
      </c>
      <c r="DJ19" s="3" t="s">
        <v>24</v>
      </c>
      <c r="DK19" s="3" t="s">
        <v>24</v>
      </c>
      <c r="DL19" s="3" t="s">
        <v>24</v>
      </c>
      <c r="DM19" s="3" t="s">
        <v>49</v>
      </c>
      <c r="DN19" s="3" t="s">
        <v>24</v>
      </c>
      <c r="DO19" s="3" t="s">
        <v>49</v>
      </c>
      <c r="DP19" s="3" t="s">
        <v>24</v>
      </c>
      <c r="DQ19" s="3" t="s">
        <v>49</v>
      </c>
      <c r="DR19" s="3" t="s">
        <v>24</v>
      </c>
      <c r="DS19" s="3" t="s">
        <v>24</v>
      </c>
      <c r="DT19" s="3" t="s">
        <v>24</v>
      </c>
      <c r="DU19" s="3" t="s">
        <v>24</v>
      </c>
      <c r="DV19" s="3" t="s">
        <v>24</v>
      </c>
      <c r="DW19" s="3" t="s">
        <v>24</v>
      </c>
      <c r="DX19" s="3" t="s">
        <v>24</v>
      </c>
      <c r="DY19" s="3" t="s">
        <v>24</v>
      </c>
      <c r="DZ19" s="3" t="s">
        <v>24</v>
      </c>
      <c r="EA19" s="3" t="s">
        <v>24</v>
      </c>
      <c r="EB19" s="3" t="s">
        <v>24</v>
      </c>
      <c r="EC19" s="3" t="s">
        <v>24</v>
      </c>
      <c r="ED19" s="3" t="s">
        <v>49</v>
      </c>
      <c r="EE19" s="3" t="s">
        <v>49</v>
      </c>
      <c r="EF19" s="3" t="s">
        <v>24</v>
      </c>
      <c r="EG19" s="3" t="s">
        <v>49</v>
      </c>
      <c r="EH19" s="3" t="s">
        <v>49</v>
      </c>
      <c r="EI19" s="3" t="s">
        <v>49</v>
      </c>
      <c r="EJ19" s="3" t="s">
        <v>24</v>
      </c>
      <c r="EK19" s="3" t="s">
        <v>24</v>
      </c>
      <c r="EL19" s="3" t="s">
        <v>24</v>
      </c>
      <c r="EM19" s="3" t="s">
        <v>24</v>
      </c>
      <c r="EN19" s="3" t="s">
        <v>24</v>
      </c>
      <c r="EO19" s="3" t="s">
        <v>24</v>
      </c>
      <c r="EP19" s="3" t="s">
        <v>24</v>
      </c>
      <c r="EQ19" s="120"/>
    </row>
    <row r="20" spans="1:147" ht="28.8" x14ac:dyDescent="0.3">
      <c r="A20" s="42" t="s">
        <v>68</v>
      </c>
      <c r="B20" s="25">
        <v>16717</v>
      </c>
      <c r="C20" s="26">
        <v>0.01</v>
      </c>
      <c r="D20" s="24" t="s">
        <v>73</v>
      </c>
      <c r="E20" s="3" t="s">
        <v>49</v>
      </c>
      <c r="F20" s="3" t="s">
        <v>48</v>
      </c>
      <c r="G20" s="3" t="s">
        <v>84</v>
      </c>
      <c r="H20" s="3" t="s">
        <v>55</v>
      </c>
      <c r="I20" s="3" t="s">
        <v>55</v>
      </c>
      <c r="J20" s="3" t="s">
        <v>288</v>
      </c>
      <c r="K20" s="3" t="s">
        <v>88</v>
      </c>
      <c r="L20" s="3" t="s">
        <v>51</v>
      </c>
      <c r="M20" s="3" t="s">
        <v>88</v>
      </c>
      <c r="N20" s="3" t="s">
        <v>124</v>
      </c>
      <c r="O20" s="3" t="s">
        <v>51</v>
      </c>
      <c r="P20" s="3" t="s">
        <v>88</v>
      </c>
      <c r="Q20" s="3" t="s">
        <v>87</v>
      </c>
      <c r="R20" s="3" t="s">
        <v>291</v>
      </c>
      <c r="S20" s="3" t="s">
        <v>88</v>
      </c>
      <c r="T20" s="3" t="s">
        <v>49</v>
      </c>
      <c r="U20" s="3" t="s">
        <v>51</v>
      </c>
      <c r="V20" s="3" t="s">
        <v>85</v>
      </c>
      <c r="W20" s="3" t="s">
        <v>120</v>
      </c>
      <c r="X20" s="3" t="s">
        <v>120</v>
      </c>
      <c r="Y20" s="115" t="s">
        <v>290</v>
      </c>
      <c r="Z20" s="115" t="s">
        <v>88</v>
      </c>
      <c r="AA20" s="115" t="s">
        <v>88</v>
      </c>
      <c r="AB20" s="115" t="s">
        <v>55</v>
      </c>
      <c r="AC20" s="115" t="s">
        <v>124</v>
      </c>
      <c r="AD20" s="115" t="s">
        <v>120</v>
      </c>
      <c r="AE20" s="115" t="s">
        <v>291</v>
      </c>
      <c r="AF20" s="115" t="s">
        <v>48</v>
      </c>
      <c r="AG20" s="115" t="s">
        <v>88</v>
      </c>
      <c r="AH20" s="3" t="s">
        <v>291</v>
      </c>
      <c r="AI20" s="3" t="s">
        <v>49</v>
      </c>
      <c r="AJ20" s="3" t="s">
        <v>52</v>
      </c>
      <c r="AK20" s="3" t="s">
        <v>86</v>
      </c>
      <c r="AL20" s="3" t="s">
        <v>88</v>
      </c>
      <c r="AM20" s="3" t="s">
        <v>124</v>
      </c>
      <c r="AN20" s="3" t="s">
        <v>88</v>
      </c>
      <c r="AO20" s="3" t="s">
        <v>120</v>
      </c>
      <c r="AP20" s="3" t="s">
        <v>88</v>
      </c>
      <c r="AQ20" s="3" t="s">
        <v>88</v>
      </c>
      <c r="AR20" s="3" t="s">
        <v>48</v>
      </c>
      <c r="AS20" s="3" t="s">
        <v>291</v>
      </c>
      <c r="AT20" s="3" t="s">
        <v>87</v>
      </c>
      <c r="AU20" s="3" t="s">
        <v>88</v>
      </c>
      <c r="AV20" s="3" t="s">
        <v>87</v>
      </c>
      <c r="AW20" s="3" t="s">
        <v>55</v>
      </c>
      <c r="AX20" s="3" t="s">
        <v>49</v>
      </c>
      <c r="AY20" s="3" t="s">
        <v>53</v>
      </c>
      <c r="AZ20" s="3" t="s">
        <v>64</v>
      </c>
      <c r="BA20" s="3" t="s">
        <v>87</v>
      </c>
      <c r="BB20" s="3" t="s">
        <v>64</v>
      </c>
      <c r="BC20" s="3" t="s">
        <v>55</v>
      </c>
      <c r="BD20" s="3" t="s">
        <v>122</v>
      </c>
      <c r="BE20" s="3" t="s">
        <v>88</v>
      </c>
      <c r="BF20" s="3">
        <v>10</v>
      </c>
      <c r="BG20" s="3" t="s">
        <v>86</v>
      </c>
      <c r="BH20" s="3" t="s">
        <v>291</v>
      </c>
      <c r="BI20" s="3">
        <v>6.2</v>
      </c>
      <c r="BJ20" s="3" t="s">
        <v>55</v>
      </c>
      <c r="BK20" s="3" t="s">
        <v>120</v>
      </c>
      <c r="BL20" s="3" t="s">
        <v>120</v>
      </c>
      <c r="BM20" s="3">
        <v>8.6</v>
      </c>
      <c r="BN20" s="3" t="s">
        <v>88</v>
      </c>
      <c r="BO20" s="3" t="s">
        <v>55</v>
      </c>
      <c r="BP20" s="3" t="s">
        <v>49</v>
      </c>
      <c r="BQ20" s="3" t="s">
        <v>54</v>
      </c>
      <c r="BR20" s="3">
        <v>24</v>
      </c>
      <c r="BS20" s="3" t="s">
        <v>55</v>
      </c>
      <c r="BT20" s="3">
        <v>5.2</v>
      </c>
      <c r="BU20" s="3" t="s">
        <v>292</v>
      </c>
      <c r="BV20" s="3" t="s">
        <v>124</v>
      </c>
      <c r="BW20" s="3" t="s">
        <v>87</v>
      </c>
      <c r="BX20" s="3" t="s">
        <v>88</v>
      </c>
      <c r="BY20" s="3" t="s">
        <v>292</v>
      </c>
      <c r="BZ20" s="3" t="s">
        <v>120</v>
      </c>
      <c r="CA20" s="3">
        <v>11</v>
      </c>
      <c r="CB20" s="3" t="s">
        <v>88</v>
      </c>
      <c r="CC20" s="3" t="s">
        <v>86</v>
      </c>
      <c r="CD20" s="3" t="s">
        <v>55</v>
      </c>
      <c r="CE20" s="3" t="s">
        <v>49</v>
      </c>
      <c r="CF20" s="3" t="s">
        <v>52</v>
      </c>
      <c r="CG20" s="3" t="s">
        <v>65</v>
      </c>
      <c r="CH20" s="3">
        <v>8.9</v>
      </c>
      <c r="CI20" s="3" t="s">
        <v>65</v>
      </c>
      <c r="CJ20" s="3">
        <v>21</v>
      </c>
      <c r="CK20" s="3" t="s">
        <v>87</v>
      </c>
      <c r="CL20" s="3" t="s">
        <v>120</v>
      </c>
      <c r="CM20" s="3" t="s">
        <v>124</v>
      </c>
      <c r="CN20" s="3">
        <v>5.7</v>
      </c>
      <c r="CO20" s="3" t="s">
        <v>88</v>
      </c>
      <c r="CP20" s="3" t="s">
        <v>124</v>
      </c>
      <c r="CQ20" s="3" t="s">
        <v>88</v>
      </c>
      <c r="CR20" s="9">
        <v>8</v>
      </c>
      <c r="CS20" s="9" t="s">
        <v>55</v>
      </c>
      <c r="CT20" s="9" t="s">
        <v>87</v>
      </c>
      <c r="CU20" s="9" t="s">
        <v>87</v>
      </c>
      <c r="CV20" s="3" t="s">
        <v>49</v>
      </c>
      <c r="CW20" s="3" t="s">
        <v>55</v>
      </c>
      <c r="CX20" s="3" t="s">
        <v>86</v>
      </c>
      <c r="CY20" s="3">
        <v>44</v>
      </c>
      <c r="CZ20" s="3" t="s">
        <v>86</v>
      </c>
      <c r="DA20" s="3" t="s">
        <v>124</v>
      </c>
      <c r="DB20" s="3" t="s">
        <v>292</v>
      </c>
      <c r="DC20" s="3" t="s">
        <v>291</v>
      </c>
      <c r="DD20" s="9">
        <v>8</v>
      </c>
      <c r="DE20" s="9" t="s">
        <v>124</v>
      </c>
      <c r="DF20" s="9" t="s">
        <v>87</v>
      </c>
      <c r="DG20" s="9" t="s">
        <v>120</v>
      </c>
      <c r="DH20" s="9" t="s">
        <v>88</v>
      </c>
      <c r="DI20" s="144">
        <v>12</v>
      </c>
      <c r="DJ20" s="144" t="s">
        <v>88</v>
      </c>
      <c r="DK20" s="3" t="s">
        <v>49</v>
      </c>
      <c r="DL20" s="3" t="s">
        <v>51</v>
      </c>
      <c r="DM20" s="3" t="s">
        <v>64</v>
      </c>
      <c r="DN20" s="3" t="s">
        <v>88</v>
      </c>
      <c r="DO20" s="3" t="s">
        <v>65</v>
      </c>
      <c r="DP20" s="3">
        <v>11</v>
      </c>
      <c r="DQ20" s="3" t="s">
        <v>123</v>
      </c>
      <c r="DR20" s="3" t="s">
        <v>55</v>
      </c>
      <c r="DS20" s="3" t="s">
        <v>86</v>
      </c>
      <c r="DT20" s="3" t="s">
        <v>313</v>
      </c>
      <c r="DU20" s="3" t="s">
        <v>86</v>
      </c>
      <c r="DV20" s="3" t="s">
        <v>55</v>
      </c>
      <c r="DW20" s="3" t="s">
        <v>292</v>
      </c>
      <c r="DX20" s="3" t="s">
        <v>120</v>
      </c>
      <c r="DY20" s="3" t="s">
        <v>88</v>
      </c>
      <c r="DZ20" s="3" t="s">
        <v>120</v>
      </c>
      <c r="EA20" s="3" t="s">
        <v>88</v>
      </c>
      <c r="EB20" s="3" t="s">
        <v>88</v>
      </c>
      <c r="EC20" s="3" t="s">
        <v>49</v>
      </c>
      <c r="ED20" s="3" t="s">
        <v>64</v>
      </c>
      <c r="EE20" s="3">
        <v>29</v>
      </c>
      <c r="EF20" s="3">
        <v>12</v>
      </c>
      <c r="EG20" s="3" t="s">
        <v>64</v>
      </c>
      <c r="EH20" s="3" t="s">
        <v>64</v>
      </c>
      <c r="EI20" s="3" t="s">
        <v>64</v>
      </c>
      <c r="EJ20" s="3">
        <v>12</v>
      </c>
      <c r="EK20" s="3" t="s">
        <v>86</v>
      </c>
      <c r="EL20" s="3" t="s">
        <v>88</v>
      </c>
      <c r="EM20" s="3" t="s">
        <v>88</v>
      </c>
      <c r="EN20" s="3" t="s">
        <v>120</v>
      </c>
      <c r="EO20" s="3" t="s">
        <v>120</v>
      </c>
      <c r="EP20" s="3" t="s">
        <v>291</v>
      </c>
      <c r="EQ20" s="120"/>
    </row>
    <row r="21" spans="1:147" x14ac:dyDescent="0.3">
      <c r="A21" s="201" t="s">
        <v>270</v>
      </c>
      <c r="B21" s="201"/>
      <c r="C21" s="201"/>
      <c r="D21" s="201"/>
      <c r="E21" s="3">
        <v>0.1</v>
      </c>
      <c r="F21" s="3"/>
      <c r="G21" s="3"/>
      <c r="H21" s="3"/>
      <c r="I21" s="9">
        <v>0</v>
      </c>
      <c r="J21" s="9">
        <v>0</v>
      </c>
      <c r="K21" s="9">
        <v>0</v>
      </c>
      <c r="L21" s="9">
        <v>0</v>
      </c>
      <c r="M21" s="9">
        <v>0</v>
      </c>
      <c r="N21" s="9">
        <v>0</v>
      </c>
      <c r="O21" s="9">
        <v>0</v>
      </c>
      <c r="P21" s="9">
        <v>0</v>
      </c>
      <c r="Q21" s="9">
        <v>0</v>
      </c>
      <c r="R21" s="9">
        <v>0</v>
      </c>
      <c r="S21" s="9">
        <v>0</v>
      </c>
      <c r="T21" s="3">
        <v>0.1</v>
      </c>
      <c r="U21" s="3"/>
      <c r="V21" s="3"/>
      <c r="W21" s="3"/>
      <c r="X21" s="9">
        <v>0</v>
      </c>
      <c r="Y21" s="9">
        <v>0</v>
      </c>
      <c r="Z21" s="9">
        <v>0</v>
      </c>
      <c r="AA21" s="9">
        <v>0</v>
      </c>
      <c r="AB21" s="9">
        <v>0</v>
      </c>
      <c r="AC21" s="9">
        <v>0</v>
      </c>
      <c r="AD21" s="9">
        <v>0</v>
      </c>
      <c r="AE21" s="9">
        <v>0</v>
      </c>
      <c r="AF21" s="9">
        <v>0</v>
      </c>
      <c r="AG21" s="9">
        <v>0</v>
      </c>
      <c r="AH21" s="9">
        <v>0</v>
      </c>
      <c r="AI21" s="3">
        <v>0.1</v>
      </c>
      <c r="AJ21" s="3"/>
      <c r="AK21" s="3"/>
      <c r="AL21" s="3"/>
      <c r="AM21" s="9">
        <v>0</v>
      </c>
      <c r="AN21" s="9">
        <v>0</v>
      </c>
      <c r="AO21" s="9">
        <v>0</v>
      </c>
      <c r="AP21" s="9">
        <v>0</v>
      </c>
      <c r="AQ21" s="9">
        <v>0</v>
      </c>
      <c r="AR21" s="9">
        <v>0</v>
      </c>
      <c r="AS21" s="9">
        <v>0</v>
      </c>
      <c r="AT21" s="9">
        <v>0</v>
      </c>
      <c r="AU21" s="9">
        <v>0</v>
      </c>
      <c r="AV21" s="9">
        <v>0</v>
      </c>
      <c r="AW21" s="9">
        <v>0</v>
      </c>
      <c r="AX21" s="3">
        <v>0.1</v>
      </c>
      <c r="AY21" s="3"/>
      <c r="AZ21" s="3"/>
      <c r="BA21" s="3"/>
      <c r="BB21" s="3"/>
      <c r="BC21" s="3"/>
      <c r="BD21" s="3"/>
      <c r="BE21" s="9">
        <v>0</v>
      </c>
      <c r="BF21" s="9">
        <v>0</v>
      </c>
      <c r="BG21" s="9">
        <v>0</v>
      </c>
      <c r="BH21" s="9">
        <v>0</v>
      </c>
      <c r="BI21" s="9">
        <v>0.1</v>
      </c>
      <c r="BJ21" s="9">
        <v>0</v>
      </c>
      <c r="BK21" s="9">
        <v>0</v>
      </c>
      <c r="BL21" s="9">
        <v>0</v>
      </c>
      <c r="BM21" s="9">
        <v>0</v>
      </c>
      <c r="BN21" s="9">
        <v>0</v>
      </c>
      <c r="BO21" s="9">
        <v>0</v>
      </c>
      <c r="BP21" s="3">
        <v>0.1</v>
      </c>
      <c r="BQ21" s="3"/>
      <c r="BR21" s="3"/>
      <c r="BS21" s="3"/>
      <c r="BT21" s="9">
        <v>0</v>
      </c>
      <c r="BU21" s="9">
        <v>0</v>
      </c>
      <c r="BV21" s="9">
        <v>0</v>
      </c>
      <c r="BW21" s="9">
        <v>0</v>
      </c>
      <c r="BX21" s="9">
        <v>0</v>
      </c>
      <c r="BY21" s="9">
        <v>0</v>
      </c>
      <c r="BZ21" s="9">
        <v>0</v>
      </c>
      <c r="CA21" s="9">
        <v>0</v>
      </c>
      <c r="CB21" s="9">
        <v>0</v>
      </c>
      <c r="CC21" s="9">
        <v>0</v>
      </c>
      <c r="CD21" s="9">
        <v>0</v>
      </c>
      <c r="CE21" s="3">
        <v>0.1</v>
      </c>
      <c r="CF21" s="9">
        <v>0</v>
      </c>
      <c r="CG21" s="3"/>
      <c r="CH21" s="3"/>
      <c r="CI21" s="3"/>
      <c r="CJ21" s="3"/>
      <c r="CK21" s="9">
        <v>0</v>
      </c>
      <c r="CL21" s="9">
        <v>0</v>
      </c>
      <c r="CM21" s="9">
        <v>0</v>
      </c>
      <c r="CN21" s="9">
        <v>0</v>
      </c>
      <c r="CO21" s="9">
        <v>0</v>
      </c>
      <c r="CP21" s="9">
        <v>0</v>
      </c>
      <c r="CQ21" s="9">
        <v>0</v>
      </c>
      <c r="CR21" s="9">
        <v>0</v>
      </c>
      <c r="CS21" s="9">
        <v>0</v>
      </c>
      <c r="CT21" s="9">
        <v>0</v>
      </c>
      <c r="CU21" s="9">
        <v>0</v>
      </c>
      <c r="CV21" s="3">
        <v>0.1</v>
      </c>
      <c r="CW21" s="3"/>
      <c r="CX21" s="3"/>
      <c r="CY21" s="3"/>
      <c r="CZ21" s="9">
        <v>0</v>
      </c>
      <c r="DA21" s="9">
        <v>0</v>
      </c>
      <c r="DB21" s="9">
        <v>0</v>
      </c>
      <c r="DC21" s="9">
        <v>0</v>
      </c>
      <c r="DD21" s="9">
        <v>0</v>
      </c>
      <c r="DE21" s="9">
        <v>0</v>
      </c>
      <c r="DF21" s="9">
        <v>0</v>
      </c>
      <c r="DG21" s="9">
        <v>0</v>
      </c>
      <c r="DH21" s="9">
        <v>0</v>
      </c>
      <c r="DI21" s="9">
        <v>0</v>
      </c>
      <c r="DJ21" s="9">
        <v>0</v>
      </c>
      <c r="DK21" s="3">
        <v>0.1</v>
      </c>
      <c r="DL21" s="3"/>
      <c r="DM21" s="3"/>
      <c r="DN21" s="3"/>
      <c r="DO21" s="3"/>
      <c r="DP21" s="3"/>
      <c r="DQ21" s="3"/>
      <c r="DR21" s="9">
        <v>0</v>
      </c>
      <c r="DS21" s="9">
        <v>0</v>
      </c>
      <c r="DT21" s="9">
        <v>0</v>
      </c>
      <c r="DU21" s="9">
        <v>0</v>
      </c>
      <c r="DV21" s="9">
        <v>0</v>
      </c>
      <c r="DW21" s="9">
        <v>0</v>
      </c>
      <c r="DX21" s="9">
        <v>0</v>
      </c>
      <c r="DY21" s="9">
        <v>0</v>
      </c>
      <c r="DZ21" s="9">
        <v>0</v>
      </c>
      <c r="EA21" s="9">
        <v>0</v>
      </c>
      <c r="EB21" s="9"/>
      <c r="EC21" s="3"/>
      <c r="ED21" s="3"/>
      <c r="EE21" s="3"/>
      <c r="EF21" s="3"/>
      <c r="EG21" s="3"/>
      <c r="EH21" s="3"/>
      <c r="EI21" s="3"/>
      <c r="EJ21" s="3"/>
      <c r="EK21" s="9">
        <v>0</v>
      </c>
      <c r="EL21" s="9">
        <v>0</v>
      </c>
      <c r="EM21" s="9">
        <v>0</v>
      </c>
      <c r="EN21" s="9">
        <v>0</v>
      </c>
      <c r="EO21" s="9">
        <v>0</v>
      </c>
      <c r="EP21" s="9">
        <v>0</v>
      </c>
      <c r="EQ21" s="120"/>
    </row>
    <row r="22" spans="1:147" x14ac:dyDescent="0.3">
      <c r="A22" s="50" t="s">
        <v>10</v>
      </c>
      <c r="B22" s="50"/>
      <c r="C22" s="50"/>
      <c r="D22" s="50"/>
    </row>
    <row r="23" spans="1:147" x14ac:dyDescent="0.3">
      <c r="A23" s="44" t="s">
        <v>67</v>
      </c>
      <c r="B23" s="44"/>
      <c r="C23" s="44"/>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4"/>
      <c r="AG23" s="44"/>
      <c r="AH23" s="44"/>
      <c r="AI23" s="44"/>
      <c r="AJ23" s="44"/>
      <c r="AK23" s="44"/>
      <c r="AL23" s="44"/>
      <c r="AM23" s="44"/>
      <c r="AN23" s="44"/>
      <c r="AO23" s="44"/>
      <c r="AP23" s="44"/>
      <c r="AQ23" s="44"/>
      <c r="AR23" s="44"/>
      <c r="AS23" s="44"/>
      <c r="AT23" s="44"/>
      <c r="AU23" s="44"/>
      <c r="AV23" s="44"/>
      <c r="AW23" s="44"/>
      <c r="AX23" s="44"/>
      <c r="AY23" s="44"/>
      <c r="AZ23" s="44"/>
      <c r="BA23" s="44"/>
      <c r="BB23" s="44"/>
      <c r="BC23" s="44"/>
      <c r="BD23" s="44"/>
      <c r="BE23" s="44"/>
      <c r="BF23" s="44"/>
      <c r="BG23" s="44"/>
      <c r="BH23" s="44"/>
      <c r="BI23" s="44"/>
      <c r="BJ23" s="44"/>
      <c r="BK23" s="44"/>
      <c r="BL23" s="44"/>
      <c r="BM23" s="44"/>
      <c r="BN23" s="44"/>
      <c r="BO23" s="44"/>
      <c r="BP23" s="44"/>
      <c r="BQ23" s="44"/>
      <c r="BR23" s="44"/>
      <c r="BS23" s="43"/>
      <c r="BT23" s="43"/>
      <c r="BU23" s="43"/>
      <c r="BV23" s="43"/>
      <c r="BW23" s="43"/>
      <c r="BX23" s="43"/>
      <c r="BY23" s="43"/>
      <c r="BZ23" s="43"/>
      <c r="CA23" s="43"/>
      <c r="CB23" s="43"/>
      <c r="CC23" s="43"/>
      <c r="CD23" s="43"/>
    </row>
    <row r="24" spans="1:147" ht="13.95" customHeight="1" x14ac:dyDescent="0.3">
      <c r="A24" s="200" t="s">
        <v>99</v>
      </c>
      <c r="B24" s="200"/>
      <c r="C24" s="200"/>
      <c r="D24" s="200"/>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4"/>
      <c r="AG24" s="44"/>
      <c r="AH24" s="44"/>
      <c r="AI24" s="44"/>
      <c r="AJ24" s="44"/>
      <c r="AK24" s="44"/>
      <c r="AL24" s="44"/>
      <c r="AM24" s="44"/>
      <c r="AN24" s="44"/>
      <c r="AO24" s="44"/>
      <c r="AP24" s="44"/>
      <c r="AQ24" s="44"/>
      <c r="AR24" s="44"/>
      <c r="AS24" s="44"/>
      <c r="AT24" s="44"/>
      <c r="AU24" s="44"/>
      <c r="AV24" s="44"/>
      <c r="AW24" s="44"/>
      <c r="AX24" s="44"/>
      <c r="AY24" s="44"/>
      <c r="AZ24" s="44"/>
      <c r="BA24" s="44"/>
      <c r="BB24" s="44"/>
      <c r="BC24" s="44"/>
      <c r="BD24" s="44"/>
      <c r="BE24" s="44"/>
      <c r="BF24" s="44"/>
      <c r="BG24" s="44"/>
      <c r="BH24" s="44"/>
      <c r="BI24" s="44"/>
      <c r="BJ24" s="44"/>
      <c r="BK24" s="44"/>
      <c r="BL24" s="44"/>
      <c r="BM24" s="44"/>
      <c r="BN24" s="44"/>
      <c r="BO24" s="44"/>
      <c r="BP24" s="44"/>
      <c r="BQ24" s="44"/>
      <c r="BR24" s="44"/>
      <c r="BS24" s="43"/>
      <c r="BT24" s="43"/>
      <c r="BU24" s="43"/>
      <c r="BV24" s="43"/>
      <c r="BW24" s="43"/>
      <c r="BX24" s="43"/>
      <c r="BY24" s="43"/>
      <c r="BZ24" s="43"/>
      <c r="CA24" s="43"/>
      <c r="CB24" s="43"/>
      <c r="CC24" s="43"/>
      <c r="CD24" s="43"/>
    </row>
    <row r="25" spans="1:147" ht="25.95" customHeight="1" x14ac:dyDescent="0.3">
      <c r="A25" s="200" t="s">
        <v>66</v>
      </c>
      <c r="B25" s="200"/>
      <c r="C25" s="200"/>
      <c r="D25" s="200"/>
      <c r="E25" s="44"/>
      <c r="F25" s="44"/>
      <c r="G25" s="44"/>
      <c r="H25" s="44"/>
      <c r="I25" s="44"/>
      <c r="J25" s="44"/>
      <c r="K25" s="44"/>
      <c r="L25" s="44"/>
      <c r="M25" s="44"/>
      <c r="N25" s="44"/>
      <c r="O25" s="44"/>
      <c r="P25" s="44"/>
      <c r="Q25" s="44"/>
      <c r="R25" s="44"/>
      <c r="S25" s="44"/>
      <c r="T25" s="44"/>
      <c r="U25" s="44"/>
      <c r="V25" s="44"/>
      <c r="W25" s="44"/>
      <c r="X25" s="44"/>
      <c r="Y25" s="44"/>
      <c r="Z25" s="44"/>
      <c r="AA25" s="44"/>
      <c r="AB25" s="44"/>
      <c r="AC25" s="44"/>
      <c r="AD25" s="44"/>
      <c r="AE25" s="44"/>
      <c r="AF25" s="44"/>
      <c r="AG25" s="44"/>
      <c r="AH25" s="44"/>
      <c r="AI25" s="44"/>
      <c r="AJ25" s="44"/>
      <c r="AK25" s="44"/>
      <c r="AL25" s="44"/>
      <c r="AM25" s="44"/>
      <c r="AN25" s="44"/>
      <c r="AO25" s="44"/>
      <c r="AP25" s="44"/>
      <c r="AQ25" s="44"/>
      <c r="AR25" s="44"/>
      <c r="AS25" s="44"/>
      <c r="AT25" s="44"/>
      <c r="AU25" s="44"/>
      <c r="AV25" s="44"/>
      <c r="AW25" s="44"/>
      <c r="AX25" s="44"/>
      <c r="AY25" s="44"/>
      <c r="AZ25" s="44"/>
      <c r="BA25" s="44"/>
      <c r="BB25" s="44"/>
      <c r="BC25" s="44"/>
      <c r="BD25" s="44"/>
      <c r="BE25" s="44"/>
      <c r="BF25" s="44"/>
      <c r="BG25" s="44"/>
      <c r="BH25" s="44"/>
      <c r="BI25" s="44"/>
      <c r="BJ25" s="44"/>
      <c r="BK25" s="44"/>
      <c r="BL25" s="44"/>
      <c r="BM25" s="44"/>
      <c r="BN25" s="44"/>
      <c r="BO25" s="44"/>
      <c r="BP25" s="44"/>
      <c r="BQ25" s="44"/>
      <c r="BR25" s="44"/>
      <c r="BS25" s="43"/>
      <c r="BT25" s="43"/>
      <c r="BU25" s="43"/>
      <c r="BV25" s="43"/>
      <c r="BW25" s="43"/>
      <c r="BX25" s="43"/>
      <c r="BY25" s="43"/>
      <c r="BZ25" s="43"/>
      <c r="CA25" s="43"/>
      <c r="CB25" s="43"/>
      <c r="CC25" s="43"/>
      <c r="CD25" s="43"/>
    </row>
    <row r="26" spans="1:147" x14ac:dyDescent="0.3">
      <c r="A26" s="44" t="s">
        <v>132</v>
      </c>
      <c r="B26" s="44"/>
      <c r="C26" s="44"/>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4"/>
      <c r="AG26" s="44"/>
      <c r="AH26" s="44"/>
      <c r="AI26" s="44"/>
      <c r="AJ26" s="44"/>
      <c r="AK26" s="44"/>
      <c r="AL26" s="44"/>
      <c r="AM26" s="44"/>
      <c r="AN26" s="44"/>
      <c r="AO26" s="44"/>
      <c r="AP26" s="44"/>
      <c r="AQ26" s="44"/>
      <c r="AR26" s="44"/>
      <c r="AS26" s="44"/>
      <c r="AT26" s="44"/>
      <c r="AU26" s="44"/>
      <c r="AV26" s="44"/>
      <c r="AW26" s="44"/>
      <c r="AX26" s="44"/>
      <c r="AY26" s="44"/>
      <c r="AZ26" s="44"/>
      <c r="BA26" s="44"/>
      <c r="BB26" s="44"/>
      <c r="BC26" s="44"/>
      <c r="BD26" s="44"/>
      <c r="BE26" s="44"/>
      <c r="BF26" s="44"/>
      <c r="BG26" s="44"/>
      <c r="BH26" s="44"/>
      <c r="BI26" s="44"/>
      <c r="BJ26" s="44"/>
      <c r="BK26" s="44"/>
      <c r="BL26" s="44"/>
      <c r="BM26" s="44"/>
      <c r="BN26" s="44"/>
      <c r="BO26" s="44"/>
      <c r="BP26" s="44"/>
      <c r="BQ26" s="44"/>
      <c r="BR26" s="44"/>
      <c r="BS26" s="43"/>
      <c r="BT26" s="43"/>
      <c r="BU26" s="43"/>
      <c r="BV26" s="43"/>
      <c r="BW26" s="43"/>
      <c r="BX26" s="43"/>
      <c r="BY26" s="43"/>
      <c r="BZ26" s="43"/>
      <c r="CA26" s="43"/>
      <c r="CB26" s="43"/>
      <c r="CC26" s="43"/>
      <c r="CD26" s="43"/>
    </row>
    <row r="27" spans="1:147" x14ac:dyDescent="0.3">
      <c r="A27" s="45" t="s">
        <v>50</v>
      </c>
      <c r="B27" s="44"/>
      <c r="C27" s="44"/>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4"/>
      <c r="AG27" s="44"/>
      <c r="AH27" s="44"/>
      <c r="AI27" s="44"/>
      <c r="AJ27" s="44"/>
      <c r="AK27" s="44"/>
      <c r="AL27" s="44"/>
      <c r="AM27" s="44"/>
      <c r="AN27" s="44"/>
      <c r="AO27" s="44"/>
      <c r="AP27" s="44"/>
      <c r="AQ27" s="44"/>
      <c r="AR27" s="44"/>
      <c r="AS27" s="44"/>
      <c r="AT27" s="44"/>
      <c r="AU27" s="44"/>
      <c r="AV27" s="44"/>
      <c r="AW27" s="44"/>
      <c r="AX27" s="44"/>
      <c r="AY27" s="44"/>
      <c r="AZ27" s="44"/>
      <c r="BA27" s="44"/>
      <c r="BB27" s="44"/>
      <c r="BC27" s="44"/>
      <c r="BD27" s="44"/>
      <c r="BE27" s="44"/>
      <c r="BF27" s="44"/>
      <c r="BG27" s="44"/>
      <c r="BH27" s="44"/>
      <c r="BI27" s="44"/>
      <c r="BJ27" s="44"/>
      <c r="BK27" s="44"/>
      <c r="BL27" s="44"/>
      <c r="BM27" s="44"/>
      <c r="BN27" s="44"/>
      <c r="BO27" s="44"/>
      <c r="BP27" s="44"/>
      <c r="BQ27" s="44"/>
      <c r="BR27" s="44"/>
      <c r="BS27" s="43"/>
      <c r="BT27" s="43"/>
      <c r="BU27" s="43"/>
      <c r="BV27" s="43"/>
      <c r="BW27" s="43"/>
      <c r="BX27" s="43"/>
      <c r="BY27" s="43"/>
      <c r="BZ27" s="43"/>
      <c r="CA27" s="43"/>
      <c r="CB27" s="43"/>
      <c r="CC27" s="43"/>
      <c r="CD27" s="43"/>
    </row>
    <row r="28" spans="1:147" ht="23.4" customHeight="1" x14ac:dyDescent="0.3">
      <c r="A28" s="200" t="s">
        <v>28</v>
      </c>
      <c r="B28" s="200"/>
      <c r="C28" s="200"/>
      <c r="D28" s="200"/>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c r="AO28" s="44"/>
      <c r="AP28" s="44"/>
      <c r="AQ28" s="44"/>
      <c r="AR28" s="44"/>
      <c r="AS28" s="44"/>
      <c r="AT28" s="44"/>
      <c r="AU28" s="44"/>
      <c r="AV28" s="44"/>
      <c r="AW28" s="44"/>
      <c r="AX28" s="44"/>
      <c r="AY28" s="44"/>
      <c r="AZ28" s="44"/>
      <c r="BA28" s="44"/>
      <c r="BB28" s="44"/>
      <c r="BC28" s="44"/>
      <c r="BD28" s="44"/>
      <c r="BE28" s="44"/>
      <c r="BF28" s="44"/>
      <c r="BG28" s="44"/>
      <c r="BH28" s="44"/>
      <c r="BI28" s="44"/>
      <c r="BJ28" s="44"/>
      <c r="BK28" s="44"/>
      <c r="BL28" s="44"/>
      <c r="BM28" s="44"/>
      <c r="BN28" s="44"/>
      <c r="BO28" s="44"/>
      <c r="BP28" s="44"/>
      <c r="BQ28" s="44"/>
      <c r="BR28" s="44"/>
      <c r="BS28" s="43"/>
      <c r="BT28" s="43"/>
      <c r="BU28" s="43"/>
      <c r="BV28" s="43"/>
      <c r="BW28" s="43"/>
      <c r="BX28" s="43"/>
      <c r="BY28" s="43"/>
      <c r="BZ28" s="43"/>
      <c r="CA28" s="43"/>
      <c r="CB28" s="43"/>
      <c r="CC28" s="43"/>
      <c r="CD28" s="43"/>
    </row>
    <row r="29" spans="1:147" ht="15" customHeight="1" x14ac:dyDescent="0.3">
      <c r="A29" s="200" t="s">
        <v>430</v>
      </c>
      <c r="B29" s="200"/>
      <c r="C29" s="200"/>
      <c r="D29" s="200"/>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c r="BG29" s="44"/>
      <c r="BH29" s="44"/>
      <c r="BI29" s="44"/>
      <c r="BJ29" s="44"/>
      <c r="BK29" s="44"/>
      <c r="BL29" s="44"/>
      <c r="BM29" s="44"/>
      <c r="BN29" s="44"/>
      <c r="BO29" s="44"/>
      <c r="BP29" s="44"/>
      <c r="BQ29" s="44"/>
      <c r="BR29" s="44"/>
      <c r="BS29" s="43"/>
      <c r="BT29" s="43"/>
      <c r="BU29" s="43"/>
      <c r="BV29" s="43"/>
      <c r="BW29" s="43"/>
      <c r="BX29" s="43"/>
      <c r="BY29" s="43"/>
      <c r="BZ29" s="43"/>
      <c r="CA29" s="43"/>
      <c r="CB29" s="43"/>
      <c r="CC29" s="43"/>
      <c r="CD29" s="43"/>
    </row>
    <row r="30" spans="1:147" x14ac:dyDescent="0.3">
      <c r="A30" s="45" t="s">
        <v>26</v>
      </c>
      <c r="B30" s="44"/>
      <c r="C30" s="44"/>
      <c r="D30" s="44"/>
      <c r="E30" s="44"/>
      <c r="F30" s="44"/>
      <c r="G30" s="44"/>
      <c r="H30" s="44"/>
      <c r="I30" s="44"/>
      <c r="J30" s="44"/>
      <c r="K30" s="44"/>
      <c r="L30" s="44"/>
      <c r="M30" s="44"/>
      <c r="N30" s="44"/>
      <c r="O30" s="44"/>
      <c r="P30" s="44"/>
      <c r="Q30" s="44"/>
      <c r="R30" s="44"/>
      <c r="S30" s="44"/>
      <c r="T30" s="44"/>
      <c r="U30" s="44"/>
      <c r="V30" s="44"/>
      <c r="W30" s="44"/>
      <c r="X30" s="44"/>
      <c r="Y30" s="44"/>
      <c r="Z30" s="44"/>
      <c r="AA30" s="44"/>
      <c r="AB30" s="44"/>
      <c r="AC30" s="44"/>
      <c r="AD30" s="44"/>
      <c r="AE30" s="44"/>
      <c r="AF30" s="44"/>
      <c r="AG30" s="44"/>
      <c r="AH30" s="44"/>
      <c r="AI30" s="44"/>
      <c r="AJ30" s="44"/>
      <c r="AK30" s="44"/>
      <c r="AL30" s="44"/>
      <c r="AM30" s="44"/>
      <c r="AN30" s="44"/>
      <c r="AO30" s="44"/>
      <c r="AP30" s="44"/>
      <c r="AQ30" s="44"/>
      <c r="AR30" s="44"/>
      <c r="AS30" s="44"/>
      <c r="AT30" s="44"/>
      <c r="AU30" s="44"/>
      <c r="AV30" s="44"/>
      <c r="AW30" s="44"/>
      <c r="AX30" s="44"/>
      <c r="AY30" s="44"/>
      <c r="AZ30" s="44"/>
      <c r="BA30" s="44"/>
      <c r="BB30" s="44"/>
      <c r="BC30" s="44"/>
      <c r="BD30" s="44"/>
      <c r="BE30" s="44"/>
      <c r="BF30" s="44"/>
      <c r="BG30" s="44"/>
      <c r="BH30" s="44"/>
      <c r="BI30" s="44"/>
      <c r="BJ30" s="44"/>
      <c r="BK30" s="44"/>
      <c r="BL30" s="44"/>
      <c r="BM30" s="44"/>
      <c r="BN30" s="44"/>
      <c r="BO30" s="44"/>
      <c r="BP30" s="44"/>
      <c r="BQ30" s="44"/>
      <c r="BR30" s="44"/>
      <c r="BS30" s="43"/>
      <c r="BT30" s="43"/>
      <c r="BU30" s="43"/>
      <c r="BV30" s="43"/>
      <c r="BW30" s="43"/>
      <c r="BX30" s="43"/>
      <c r="BY30" s="43"/>
      <c r="BZ30" s="43"/>
      <c r="CA30" s="43"/>
      <c r="CB30" s="43"/>
      <c r="CC30" s="43"/>
      <c r="CD30" s="43"/>
    </row>
    <row r="31" spans="1:147" x14ac:dyDescent="0.3">
      <c r="A31" s="203" t="s">
        <v>93</v>
      </c>
      <c r="B31" s="203"/>
      <c r="C31" s="203"/>
      <c r="D31" s="203"/>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4"/>
      <c r="AJ31" s="44"/>
      <c r="AK31" s="44"/>
      <c r="AL31" s="44"/>
      <c r="AM31" s="44"/>
      <c r="AN31" s="44"/>
      <c r="AO31" s="44"/>
      <c r="AP31" s="44"/>
      <c r="AQ31" s="44"/>
      <c r="AR31" s="44"/>
      <c r="AS31" s="44"/>
      <c r="AT31" s="44"/>
      <c r="AU31" s="44"/>
      <c r="AV31" s="44"/>
      <c r="AW31" s="44"/>
      <c r="AX31" s="44"/>
      <c r="AY31" s="44"/>
      <c r="AZ31" s="44"/>
      <c r="BA31" s="44"/>
      <c r="BB31" s="44"/>
      <c r="BC31" s="44"/>
      <c r="BD31" s="44"/>
      <c r="BE31" s="44"/>
      <c r="BF31" s="44"/>
      <c r="BG31" s="44"/>
      <c r="BH31" s="44"/>
      <c r="BI31" s="44"/>
      <c r="BJ31" s="44"/>
      <c r="BK31" s="44"/>
      <c r="BL31" s="44"/>
      <c r="BM31" s="44"/>
      <c r="BN31" s="44"/>
      <c r="BO31" s="44"/>
      <c r="BP31" s="44"/>
      <c r="BQ31" s="44"/>
      <c r="BR31" s="44"/>
      <c r="BS31" s="43"/>
      <c r="BT31" s="43"/>
      <c r="BU31" s="43"/>
      <c r="BV31" s="43"/>
      <c r="BW31" s="43"/>
      <c r="BX31" s="43"/>
      <c r="BY31" s="43"/>
      <c r="BZ31" s="43"/>
      <c r="CA31" s="43"/>
      <c r="CB31" s="43"/>
      <c r="CC31" s="43"/>
      <c r="CD31" s="43"/>
    </row>
    <row r="32" spans="1:147" ht="27" customHeight="1" x14ac:dyDescent="0.3">
      <c r="A32" s="202" t="s">
        <v>94</v>
      </c>
      <c r="B32" s="202"/>
      <c r="C32" s="202"/>
      <c r="D32" s="202"/>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4"/>
      <c r="AJ32" s="44"/>
      <c r="AK32" s="44"/>
      <c r="AL32" s="44"/>
      <c r="AM32" s="44"/>
      <c r="AN32" s="44"/>
      <c r="AO32" s="44"/>
      <c r="AP32" s="44"/>
      <c r="AQ32" s="44"/>
      <c r="AR32" s="44"/>
      <c r="AS32" s="44"/>
      <c r="AT32" s="44"/>
      <c r="AU32" s="44"/>
      <c r="AV32" s="44"/>
      <c r="AW32" s="44"/>
      <c r="AX32" s="44"/>
      <c r="AY32" s="44"/>
      <c r="AZ32" s="44"/>
      <c r="BA32" s="44"/>
      <c r="BB32" s="44"/>
      <c r="BC32" s="44"/>
      <c r="BD32" s="44"/>
      <c r="BE32" s="44"/>
      <c r="BF32" s="44"/>
      <c r="BG32" s="44"/>
      <c r="BH32" s="44"/>
      <c r="BI32" s="44"/>
      <c r="BJ32" s="44"/>
      <c r="BK32" s="44"/>
      <c r="BL32" s="44"/>
      <c r="BM32" s="44"/>
      <c r="BN32" s="44"/>
      <c r="BO32" s="44"/>
      <c r="BP32" s="44"/>
      <c r="BQ32" s="44"/>
      <c r="BR32" s="44"/>
      <c r="BS32" s="43"/>
      <c r="BT32" s="43"/>
      <c r="BU32" s="43"/>
      <c r="BV32" s="43"/>
      <c r="BW32" s="43"/>
      <c r="BX32" s="43"/>
      <c r="BY32" s="43"/>
      <c r="BZ32" s="43"/>
      <c r="CA32" s="43"/>
      <c r="CB32" s="43"/>
      <c r="CC32" s="43"/>
      <c r="CD32" s="43"/>
    </row>
    <row r="33" spans="1:82" ht="12.6" customHeight="1" x14ac:dyDescent="0.3">
      <c r="A33" s="204" t="s">
        <v>95</v>
      </c>
      <c r="B33" s="204"/>
      <c r="C33" s="204"/>
      <c r="D33" s="204"/>
      <c r="E33" s="46"/>
      <c r="F33" s="46"/>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4"/>
      <c r="AJ33" s="44"/>
      <c r="AK33" s="44"/>
      <c r="AL33" s="44"/>
      <c r="AM33" s="44"/>
      <c r="AN33" s="44"/>
      <c r="AO33" s="44"/>
      <c r="AP33" s="44"/>
      <c r="AQ33" s="44"/>
      <c r="AR33" s="44"/>
      <c r="AS33" s="44"/>
      <c r="AT33" s="44"/>
      <c r="AU33" s="44"/>
      <c r="AV33" s="44"/>
      <c r="AW33" s="44"/>
      <c r="AX33" s="44"/>
      <c r="AY33" s="44"/>
      <c r="AZ33" s="44"/>
      <c r="BA33" s="44"/>
      <c r="BB33" s="44"/>
      <c r="BC33" s="44"/>
      <c r="BD33" s="44"/>
      <c r="BE33" s="44"/>
      <c r="BF33" s="44"/>
      <c r="BG33" s="44"/>
      <c r="BH33" s="44"/>
      <c r="BI33" s="44"/>
      <c r="BJ33" s="44"/>
      <c r="BK33" s="44"/>
      <c r="BL33" s="44"/>
      <c r="BM33" s="44"/>
      <c r="BN33" s="44"/>
      <c r="BO33" s="44"/>
      <c r="BP33" s="44"/>
      <c r="BQ33" s="44"/>
      <c r="BR33" s="44"/>
      <c r="BS33" s="43"/>
      <c r="BT33" s="43"/>
      <c r="BU33" s="43"/>
      <c r="BV33" s="43"/>
      <c r="BW33" s="43"/>
      <c r="BX33" s="43"/>
      <c r="BY33" s="43"/>
      <c r="BZ33" s="43"/>
      <c r="CA33" s="43"/>
      <c r="CB33" s="43"/>
      <c r="CC33" s="43"/>
      <c r="CD33" s="43"/>
    </row>
    <row r="34" spans="1:82" ht="51.6" customHeight="1" x14ac:dyDescent="0.3">
      <c r="A34" s="199" t="s">
        <v>92</v>
      </c>
      <c r="B34" s="199"/>
      <c r="C34" s="199"/>
      <c r="D34" s="199"/>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c r="BL34" s="44"/>
      <c r="BM34" s="44"/>
      <c r="BN34" s="44"/>
      <c r="BO34" s="44"/>
      <c r="BP34" s="44"/>
      <c r="BQ34" s="44"/>
      <c r="BR34" s="44"/>
      <c r="BS34" s="43"/>
      <c r="BT34" s="43"/>
      <c r="BU34" s="43"/>
      <c r="BV34" s="43"/>
      <c r="BW34" s="43"/>
      <c r="BX34" s="43"/>
      <c r="BY34" s="43"/>
      <c r="BZ34" s="43"/>
      <c r="CA34" s="43"/>
      <c r="CB34" s="43"/>
      <c r="CC34" s="43"/>
      <c r="CD34" s="43"/>
    </row>
    <row r="35" spans="1:82" ht="37.200000000000003" customHeight="1" x14ac:dyDescent="0.3">
      <c r="A35" s="199" t="s">
        <v>103</v>
      </c>
      <c r="B35" s="199"/>
      <c r="C35" s="199"/>
      <c r="D35" s="199"/>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44"/>
      <c r="AX35" s="44"/>
      <c r="AY35" s="44"/>
      <c r="AZ35" s="44"/>
      <c r="BA35" s="44"/>
      <c r="BB35" s="44"/>
      <c r="BC35" s="44"/>
      <c r="BD35" s="44"/>
      <c r="BE35" s="44"/>
      <c r="BF35" s="44"/>
      <c r="BG35" s="44"/>
      <c r="BH35" s="44"/>
      <c r="BI35" s="44"/>
      <c r="BJ35" s="44"/>
      <c r="BK35" s="44"/>
      <c r="BL35" s="44"/>
      <c r="BM35" s="44"/>
      <c r="BN35" s="44"/>
      <c r="BO35" s="44"/>
      <c r="BP35" s="44"/>
      <c r="BQ35" s="44"/>
      <c r="BR35" s="44"/>
      <c r="BS35" s="43"/>
      <c r="BT35" s="43"/>
      <c r="BU35" s="43"/>
      <c r="BV35" s="43"/>
      <c r="BW35" s="43"/>
      <c r="BX35" s="43"/>
      <c r="BY35" s="43"/>
      <c r="BZ35" s="43"/>
      <c r="CA35" s="43"/>
      <c r="CB35" s="43"/>
      <c r="CC35" s="43"/>
      <c r="CD35" s="43"/>
    </row>
    <row r="36" spans="1:82" ht="39.6" customHeight="1" x14ac:dyDescent="0.3">
      <c r="A36" s="199" t="s">
        <v>108</v>
      </c>
      <c r="B36" s="199"/>
      <c r="C36" s="199"/>
      <c r="D36" s="199"/>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c r="BJ36" s="44"/>
      <c r="BK36" s="44"/>
      <c r="BL36" s="44"/>
      <c r="BM36" s="44"/>
      <c r="BN36" s="44"/>
      <c r="BO36" s="44"/>
      <c r="BP36" s="44"/>
      <c r="BQ36" s="44"/>
      <c r="BR36" s="44"/>
      <c r="BS36" s="43"/>
      <c r="BT36" s="43"/>
      <c r="BU36" s="43"/>
      <c r="BV36" s="43"/>
      <c r="BW36" s="43"/>
      <c r="BX36" s="43"/>
      <c r="BY36" s="43"/>
      <c r="BZ36" s="43"/>
      <c r="CA36" s="43"/>
      <c r="CB36" s="43"/>
      <c r="CC36" s="43"/>
      <c r="CD36" s="43"/>
    </row>
    <row r="37" spans="1:82" ht="39.6" customHeight="1" x14ac:dyDescent="0.3">
      <c r="A37" s="199" t="s">
        <v>105</v>
      </c>
      <c r="B37" s="199"/>
      <c r="C37" s="199"/>
      <c r="D37" s="199"/>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4"/>
      <c r="AG37" s="44"/>
      <c r="AH37" s="44"/>
      <c r="AI37" s="44"/>
      <c r="AJ37" s="44"/>
      <c r="AK37" s="44"/>
      <c r="AL37" s="44"/>
      <c r="AM37" s="44"/>
      <c r="AN37" s="44"/>
      <c r="AO37" s="44"/>
      <c r="AP37" s="44"/>
      <c r="AQ37" s="44"/>
      <c r="AR37" s="44"/>
      <c r="AS37" s="44"/>
      <c r="AT37" s="44"/>
      <c r="AU37" s="44"/>
      <c r="AV37" s="44"/>
      <c r="AW37" s="44"/>
      <c r="AX37" s="44"/>
      <c r="AY37" s="44"/>
      <c r="AZ37" s="44"/>
      <c r="BA37" s="44"/>
      <c r="BB37" s="44"/>
      <c r="BC37" s="44"/>
      <c r="BD37" s="44"/>
      <c r="BE37" s="44"/>
      <c r="BF37" s="44"/>
      <c r="BG37" s="44"/>
      <c r="BH37" s="44"/>
      <c r="BI37" s="44"/>
      <c r="BJ37" s="44"/>
      <c r="BK37" s="44"/>
      <c r="BL37" s="44"/>
      <c r="BM37" s="44"/>
      <c r="BN37" s="44"/>
      <c r="BO37" s="44"/>
      <c r="BP37" s="44"/>
      <c r="BQ37" s="44"/>
      <c r="BR37" s="44"/>
      <c r="BS37" s="43"/>
      <c r="BT37" s="43"/>
      <c r="BU37" s="43"/>
      <c r="BV37" s="43"/>
      <c r="BW37" s="43"/>
      <c r="BX37" s="43"/>
      <c r="BY37" s="43"/>
      <c r="BZ37" s="43"/>
      <c r="CA37" s="43"/>
      <c r="CB37" s="43"/>
      <c r="CC37" s="43"/>
      <c r="CD37" s="43"/>
    </row>
    <row r="38" spans="1:82" ht="26.4" customHeight="1" x14ac:dyDescent="0.3">
      <c r="A38" s="199" t="s">
        <v>238</v>
      </c>
      <c r="B38" s="199"/>
      <c r="C38" s="199"/>
      <c r="D38" s="199"/>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c r="BG38" s="44"/>
      <c r="BH38" s="44"/>
      <c r="BI38" s="44"/>
      <c r="BJ38" s="44"/>
      <c r="BK38" s="44"/>
      <c r="BL38" s="44"/>
      <c r="BM38" s="44"/>
      <c r="BN38" s="44"/>
      <c r="BO38" s="44"/>
      <c r="BP38" s="44"/>
      <c r="BQ38" s="44"/>
      <c r="BR38" s="44"/>
      <c r="BS38" s="43"/>
      <c r="BT38" s="43"/>
      <c r="BU38" s="43"/>
      <c r="BV38" s="43"/>
      <c r="BW38" s="43"/>
      <c r="BX38" s="43"/>
      <c r="BY38" s="43"/>
      <c r="BZ38" s="43"/>
      <c r="CA38" s="43"/>
      <c r="CB38" s="43"/>
      <c r="CC38" s="43"/>
      <c r="CD38" s="43"/>
    </row>
    <row r="39" spans="1:82" x14ac:dyDescent="0.3">
      <c r="A39" s="44"/>
      <c r="B39" s="44"/>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c r="BG39" s="44"/>
      <c r="BH39" s="44"/>
      <c r="BI39" s="44"/>
      <c r="BJ39" s="44"/>
      <c r="BK39" s="44"/>
      <c r="BL39" s="44"/>
      <c r="BM39" s="44"/>
      <c r="BN39" s="44"/>
      <c r="BO39" s="44"/>
      <c r="BP39" s="44"/>
      <c r="BQ39" s="44"/>
      <c r="BR39" s="44"/>
      <c r="BS39" s="43"/>
      <c r="BT39" s="43"/>
      <c r="BU39" s="43"/>
      <c r="BV39" s="43"/>
      <c r="BW39" s="43"/>
      <c r="BX39" s="43"/>
      <c r="BY39" s="43"/>
      <c r="BZ39" s="43"/>
      <c r="CA39" s="43"/>
      <c r="CB39" s="43"/>
      <c r="CC39" s="43"/>
      <c r="CD39" s="43"/>
    </row>
  </sheetData>
  <mergeCells count="30">
    <mergeCell ref="A37:D37"/>
    <mergeCell ref="A38:D38"/>
    <mergeCell ref="A31:D31"/>
    <mergeCell ref="A32:D32"/>
    <mergeCell ref="A33:D33"/>
    <mergeCell ref="A34:D34"/>
    <mergeCell ref="A35:D35"/>
    <mergeCell ref="A36:D36"/>
    <mergeCell ref="DK6:EB6"/>
    <mergeCell ref="A21:D21"/>
    <mergeCell ref="A24:D24"/>
    <mergeCell ref="A25:D25"/>
    <mergeCell ref="A28:D28"/>
    <mergeCell ref="A29:D29"/>
    <mergeCell ref="CV4:DJ4"/>
    <mergeCell ref="DK4:EB4"/>
    <mergeCell ref="EC4:EF4"/>
    <mergeCell ref="E6:S6"/>
    <mergeCell ref="T6:AH6"/>
    <mergeCell ref="AI6:AW6"/>
    <mergeCell ref="AX6:BO6"/>
    <mergeCell ref="BP6:CD6"/>
    <mergeCell ref="CE6:CU6"/>
    <mergeCell ref="CV6:DJ6"/>
    <mergeCell ref="E4:S4"/>
    <mergeCell ref="T4:AH4"/>
    <mergeCell ref="AI4:AW4"/>
    <mergeCell ref="AX4:BO4"/>
    <mergeCell ref="BP4:CD4"/>
    <mergeCell ref="CE4:CU4"/>
  </mergeCells>
  <conditionalFormatting sqref="E8:EI21">
    <cfRule type="expression" dxfId="23" priority="22">
      <formula>IF(AND(IF(LEFT(E8,1)="&lt;",RIGHT(E8,LEN(E8)-1),IF(RIGHT(E8,1)="J",LEFT(E8,LEN(E8)-1),E8))/$B8&gt;=1,ISNUMBER(IF(LEFT(E8,1)="&lt;",RIGHT(E8,LEN(E8)-1),IF(RIGHT(E8,1)="J",LEFT(E8,LEN(E8)-1),E8))/2)),TRUE,FALSE)</formula>
    </cfRule>
    <cfRule type="expression" dxfId="22" priority="23">
      <formula>IF(AND(IF(LEFT(E8,1)="&lt;",RIGHT(E8,LEN(E8)-1),IF(RIGHT(E8,1)="J",LEFT(E8,LEN(E8)-1),E8))/$B8&gt;=0.5,ISNUMBER(IF(LEFT(E8,1)="&lt;",RIGHT(E8,LEN(E8)-1),IF(RIGHT(E8,1)="J",LEFT(E8,LEN(E8)-1),E8))/2)),TRUE,FALSE)</formula>
    </cfRule>
    <cfRule type="expression" dxfId="21" priority="24">
      <formula>IFERROR(IF(AND(IF(LEFT(E8,1)="&lt;",RIGHT(E8,LEN(E8)-1),IF(RIGHT(E8,1)="J",LEFT(E8,LEN(E8)-1),E8))/$B8&gt;0,ISNUMBER(IF(LEFT(E8,1)="&lt;",RIGHT(E8,LEN(E8)-1),IF(RIGHT(E8,1)="J",LEFT(E8,LEN(E8)-1),E8))/2)),TRUE,FALSE),IF(E8="ND",TRUE,FALSE))</formula>
    </cfRule>
  </conditionalFormatting>
  <conditionalFormatting sqref="EP8:EQ21">
    <cfRule type="expression" dxfId="20" priority="19">
      <formula>IF(AND(IF(LEFT(EP8,1)="&lt;",RIGHT(EP8,LEN(EP8)-1),IF(RIGHT(EP8,1)="J",LEFT(EP8,LEN(EP8)-1),EP8))/$B8&gt;=1,ISNUMBER(IF(LEFT(EP8,1)="&lt;",RIGHT(EP8,LEN(EP8)-1),IF(RIGHT(EP8,1)="J",LEFT(EP8,LEN(EP8)-1),EP8))/2)),TRUE,FALSE)</formula>
    </cfRule>
    <cfRule type="expression" dxfId="19" priority="20">
      <formula>IF(AND(IF(LEFT(EP8,1)="&lt;",RIGHT(EP8,LEN(EP8)-1),IF(RIGHT(EP8,1)="J",LEFT(EP8,LEN(EP8)-1),EP8))/$B8&gt;=0.5,ISNUMBER(IF(LEFT(EP8,1)="&lt;",RIGHT(EP8,LEN(EP8)-1),IF(RIGHT(EP8,1)="J",LEFT(EP8,LEN(EP8)-1),EP8))/2)),TRUE,FALSE)</formula>
    </cfRule>
    <cfRule type="expression" dxfId="18" priority="21">
      <formula>IFERROR(IF(AND(IF(LEFT(EP8,1)="&lt;",RIGHT(EP8,LEN(EP8)-1),IF(RIGHT(EP8,1)="J",LEFT(EP8,LEN(EP8)-1),EP8))/$B8&gt;0,ISNUMBER(IF(LEFT(EP8,1)="&lt;",RIGHT(EP8,LEN(EP8)-1),IF(RIGHT(EP8,1)="J",LEFT(EP8,LEN(EP8)-1),EP8))/2)),TRUE,FALSE),IF(EP8="ND",TRUE,FALSE))</formula>
    </cfRule>
  </conditionalFormatting>
  <conditionalFormatting sqref="EJ8:EJ21">
    <cfRule type="expression" dxfId="17" priority="16">
      <formula>IF(AND(IF(LEFT(EJ8,1)="&lt;",RIGHT(EJ8,LEN(EJ8)-1),IF(RIGHT(EJ8,1)="J",LEFT(EJ8,LEN(EJ8)-1),EJ8))/$B8&gt;=1,ISNUMBER(IF(LEFT(EJ8,1)="&lt;",RIGHT(EJ8,LEN(EJ8)-1),IF(RIGHT(EJ8,1)="J",LEFT(EJ8,LEN(EJ8)-1),EJ8))/2)),TRUE,FALSE)</formula>
    </cfRule>
    <cfRule type="expression" dxfId="16" priority="17">
      <formula>IF(AND(IF(LEFT(EJ8,1)="&lt;",RIGHT(EJ8,LEN(EJ8)-1),IF(RIGHT(EJ8,1)="J",LEFT(EJ8,LEN(EJ8)-1),EJ8))/$B8&gt;=0.5,ISNUMBER(IF(LEFT(EJ8,1)="&lt;",RIGHT(EJ8,LEN(EJ8)-1),IF(RIGHT(EJ8,1)="J",LEFT(EJ8,LEN(EJ8)-1),EJ8))/2)),TRUE,FALSE)</formula>
    </cfRule>
    <cfRule type="expression" dxfId="15" priority="18">
      <formula>IFERROR(IF(AND(IF(LEFT(EJ8,1)="&lt;",RIGHT(EJ8,LEN(EJ8)-1),IF(RIGHT(EJ8,1)="J",LEFT(EJ8,LEN(EJ8)-1),EJ8))/$B8&gt;0,ISNUMBER(IF(LEFT(EJ8,1)="&lt;",RIGHT(EJ8,LEN(EJ8)-1),IF(RIGHT(EJ8,1)="J",LEFT(EJ8,LEN(EJ8)-1),EJ8))/2)),TRUE,FALSE),IF(EJ8="ND",TRUE,FALSE))</formula>
    </cfRule>
  </conditionalFormatting>
  <conditionalFormatting sqref="EK8:EK21">
    <cfRule type="expression" dxfId="14" priority="13">
      <formula>IF(AND(IF(LEFT(EK8,1)="&lt;",RIGHT(EK8,LEN(EK8)-1),IF(RIGHT(EK8,1)="J",LEFT(EK8,LEN(EK8)-1),EK8))/$B8&gt;=1,ISNUMBER(IF(LEFT(EK8,1)="&lt;",RIGHT(EK8,LEN(EK8)-1),IF(RIGHT(EK8,1)="J",LEFT(EK8,LEN(EK8)-1),EK8))/2)),TRUE,FALSE)</formula>
    </cfRule>
    <cfRule type="expression" dxfId="13" priority="14">
      <formula>IF(AND(IF(LEFT(EK8,1)="&lt;",RIGHT(EK8,LEN(EK8)-1),IF(RIGHT(EK8,1)="J",LEFT(EK8,LEN(EK8)-1),EK8))/$B8&gt;=0.5,ISNUMBER(IF(LEFT(EK8,1)="&lt;",RIGHT(EK8,LEN(EK8)-1),IF(RIGHT(EK8,1)="J",LEFT(EK8,LEN(EK8)-1),EK8))/2)),TRUE,FALSE)</formula>
    </cfRule>
    <cfRule type="expression" dxfId="12" priority="15">
      <formula>IFERROR(IF(AND(IF(LEFT(EK8,1)="&lt;",RIGHT(EK8,LEN(EK8)-1),IF(RIGHT(EK8,1)="J",LEFT(EK8,LEN(EK8)-1),EK8))/$B8&gt;0,ISNUMBER(IF(LEFT(EK8,1)="&lt;",RIGHT(EK8,LEN(EK8)-1),IF(RIGHT(EK8,1)="J",LEFT(EK8,LEN(EK8)-1),EK8))/2)),TRUE,FALSE),IF(EK8="ND",TRUE,FALSE))</formula>
    </cfRule>
  </conditionalFormatting>
  <conditionalFormatting sqref="EL8:EL21">
    <cfRule type="expression" dxfId="11" priority="10">
      <formula>IF(AND(IF(LEFT(EL8,1)="&lt;",RIGHT(EL8,LEN(EL8)-1),IF(RIGHT(EL8,1)="J",LEFT(EL8,LEN(EL8)-1),EL8))/$B8&gt;=1,ISNUMBER(IF(LEFT(EL8,1)="&lt;",RIGHT(EL8,LEN(EL8)-1),IF(RIGHT(EL8,1)="J",LEFT(EL8,LEN(EL8)-1),EL8))/2)),TRUE,FALSE)</formula>
    </cfRule>
    <cfRule type="expression" dxfId="10" priority="11">
      <formula>IF(AND(IF(LEFT(EL8,1)="&lt;",RIGHT(EL8,LEN(EL8)-1),IF(RIGHT(EL8,1)="J",LEFT(EL8,LEN(EL8)-1),EL8))/$B8&gt;=0.5,ISNUMBER(IF(LEFT(EL8,1)="&lt;",RIGHT(EL8,LEN(EL8)-1),IF(RIGHT(EL8,1)="J",LEFT(EL8,LEN(EL8)-1),EL8))/2)),TRUE,FALSE)</formula>
    </cfRule>
    <cfRule type="expression" dxfId="9" priority="12">
      <formula>IFERROR(IF(AND(IF(LEFT(EL8,1)="&lt;",RIGHT(EL8,LEN(EL8)-1),IF(RIGHT(EL8,1)="J",LEFT(EL8,LEN(EL8)-1),EL8))/$B8&gt;0,ISNUMBER(IF(LEFT(EL8,1)="&lt;",RIGHT(EL8,LEN(EL8)-1),IF(RIGHT(EL8,1)="J",LEFT(EL8,LEN(EL8)-1),EL8))/2)),TRUE,FALSE),IF(EL8="ND",TRUE,FALSE))</formula>
    </cfRule>
  </conditionalFormatting>
  <conditionalFormatting sqref="EM8:EM21">
    <cfRule type="expression" dxfId="8" priority="7">
      <formula>IF(AND(IF(LEFT(EM8,1)="&lt;",RIGHT(EM8,LEN(EM8)-1),IF(RIGHT(EM8,1)="J",LEFT(EM8,LEN(EM8)-1),EM8))/$B8&gt;=1,ISNUMBER(IF(LEFT(EM8,1)="&lt;",RIGHT(EM8,LEN(EM8)-1),IF(RIGHT(EM8,1)="J",LEFT(EM8,LEN(EM8)-1),EM8))/2)),TRUE,FALSE)</formula>
    </cfRule>
    <cfRule type="expression" dxfId="7" priority="8">
      <formula>IF(AND(IF(LEFT(EM8,1)="&lt;",RIGHT(EM8,LEN(EM8)-1),IF(RIGHT(EM8,1)="J",LEFT(EM8,LEN(EM8)-1),EM8))/$B8&gt;=0.5,ISNUMBER(IF(LEFT(EM8,1)="&lt;",RIGHT(EM8,LEN(EM8)-1),IF(RIGHT(EM8,1)="J",LEFT(EM8,LEN(EM8)-1),EM8))/2)),TRUE,FALSE)</formula>
    </cfRule>
    <cfRule type="expression" dxfId="6" priority="9">
      <formula>IFERROR(IF(AND(IF(LEFT(EM8,1)="&lt;",RIGHT(EM8,LEN(EM8)-1),IF(RIGHT(EM8,1)="J",LEFT(EM8,LEN(EM8)-1),EM8))/$B8&gt;0,ISNUMBER(IF(LEFT(EM8,1)="&lt;",RIGHT(EM8,LEN(EM8)-1),IF(RIGHT(EM8,1)="J",LEFT(EM8,LEN(EM8)-1),EM8))/2)),TRUE,FALSE),IF(EM8="ND",TRUE,FALSE))</formula>
    </cfRule>
  </conditionalFormatting>
  <conditionalFormatting sqref="EN8:EN21">
    <cfRule type="expression" dxfId="5" priority="4">
      <formula>IF(AND(IF(LEFT(EN8,1)="&lt;",RIGHT(EN8,LEN(EN8)-1),IF(RIGHT(EN8,1)="J",LEFT(EN8,LEN(EN8)-1),EN8))/$B8&gt;=1,ISNUMBER(IF(LEFT(EN8,1)="&lt;",RIGHT(EN8,LEN(EN8)-1),IF(RIGHT(EN8,1)="J",LEFT(EN8,LEN(EN8)-1),EN8))/2)),TRUE,FALSE)</formula>
    </cfRule>
    <cfRule type="expression" dxfId="4" priority="5">
      <formula>IF(AND(IF(LEFT(EN8,1)="&lt;",RIGHT(EN8,LEN(EN8)-1),IF(RIGHT(EN8,1)="J",LEFT(EN8,LEN(EN8)-1),EN8))/$B8&gt;=0.5,ISNUMBER(IF(LEFT(EN8,1)="&lt;",RIGHT(EN8,LEN(EN8)-1),IF(RIGHT(EN8,1)="J",LEFT(EN8,LEN(EN8)-1),EN8))/2)),TRUE,FALSE)</formula>
    </cfRule>
    <cfRule type="expression" dxfId="3" priority="6">
      <formula>IFERROR(IF(AND(IF(LEFT(EN8,1)="&lt;",RIGHT(EN8,LEN(EN8)-1),IF(RIGHT(EN8,1)="J",LEFT(EN8,LEN(EN8)-1),EN8))/$B8&gt;0,ISNUMBER(IF(LEFT(EN8,1)="&lt;",RIGHT(EN8,LEN(EN8)-1),IF(RIGHT(EN8,1)="J",LEFT(EN8,LEN(EN8)-1),EN8))/2)),TRUE,FALSE),IF(EN8="ND",TRUE,FALSE))</formula>
    </cfRule>
  </conditionalFormatting>
  <conditionalFormatting sqref="EO8:EO21">
    <cfRule type="expression" dxfId="2" priority="1">
      <formula>IF(AND(IF(LEFT(EO8,1)="&lt;",RIGHT(EO8,LEN(EO8)-1),IF(RIGHT(EO8,1)="J",LEFT(EO8,LEN(EO8)-1),EO8))/$B8&gt;=1,ISNUMBER(IF(LEFT(EO8,1)="&lt;",RIGHT(EO8,LEN(EO8)-1),IF(RIGHT(EO8,1)="J",LEFT(EO8,LEN(EO8)-1),EO8))/2)),TRUE,FALSE)</formula>
    </cfRule>
    <cfRule type="expression" dxfId="1" priority="2">
      <formula>IF(AND(IF(LEFT(EO8,1)="&lt;",RIGHT(EO8,LEN(EO8)-1),IF(RIGHT(EO8,1)="J",LEFT(EO8,LEN(EO8)-1),EO8))/$B8&gt;=0.5,ISNUMBER(IF(LEFT(EO8,1)="&lt;",RIGHT(EO8,LEN(EO8)-1),IF(RIGHT(EO8,1)="J",LEFT(EO8,LEN(EO8)-1),EO8))/2)),TRUE,FALSE)</formula>
    </cfRule>
    <cfRule type="expression" dxfId="0" priority="3">
      <formula>IFERROR(IF(AND(IF(LEFT(EO8,1)="&lt;",RIGHT(EO8,LEN(EO8)-1),IF(RIGHT(EO8,1)="J",LEFT(EO8,LEN(EO8)-1),EO8))/$B8&gt;0,ISNUMBER(IF(LEFT(EO8,1)="&lt;",RIGHT(EO8,LEN(EO8)-1),IF(RIGHT(EO8,1)="J",LEFT(EO8,LEN(EO8)-1),EO8))/2)),TRUE,FALSE),IF(EO8="ND",TRUE,FALSE))</formula>
    </cfRule>
  </conditionalFormatting>
  <pageMargins left="0.2" right="0.2" top="0.5" bottom="0.5" header="0.3" footer="0.3"/>
  <pageSetup scale="62" fitToWidth="0" orientation="landscape"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2"/>
  <sheetViews>
    <sheetView zoomScaleNormal="100" workbookViewId="0">
      <selection activeCell="R1" sqref="R1"/>
    </sheetView>
  </sheetViews>
  <sheetFormatPr defaultColWidth="9.109375" defaultRowHeight="13.8" x14ac:dyDescent="0.3"/>
  <cols>
    <col min="1" max="16384" width="9.109375" style="11"/>
  </cols>
  <sheetData>
    <row r="1" s="12" customFormat="1" x14ac:dyDescent="0.3"/>
    <row r="2" s="12" customFormat="1" x14ac:dyDescent="0.3"/>
  </sheetData>
  <printOptions horizontalCentered="1"/>
  <pageMargins left="0.75" right="0.75" top="1" bottom="0.75" header="0.5" footer="0.3"/>
  <pageSetup scale="62" fitToWidth="0" orientation="landscape" horizontalDpi="4294967292" verticalDpi="4294967292" r:id="rId1"/>
  <headerFooter>
    <oddHeader xml:space="preserve">&amp;L&amp;"-,Regular"&amp;9Draft&amp;C&amp;"Times New Roman,Bold"&amp;11 </oddHeader>
    <oddFooter>&amp;L&amp;K4D4D4DG&amp;8RADIENT&amp;"Cambria,Regular"&amp;6
&amp;"-,Regular"
&amp;Z&amp;F\&amp;A&amp;R&amp;"-,Regular"&amp;9Page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0"/>
  <sheetViews>
    <sheetView topLeftCell="A10" zoomScale="93" zoomScaleNormal="93" workbookViewId="0">
      <selection activeCell="B27" sqref="B27"/>
    </sheetView>
  </sheetViews>
  <sheetFormatPr defaultColWidth="9.109375" defaultRowHeight="13.8" x14ac:dyDescent="0.3"/>
  <cols>
    <col min="1" max="1" width="12.5546875" style="11" bestFit="1" customWidth="1"/>
    <col min="2" max="2" width="180.44140625" style="27" customWidth="1"/>
    <col min="3" max="16384" width="9.109375" style="11"/>
  </cols>
  <sheetData>
    <row r="1" spans="1:2" s="15" customFormat="1" ht="14.4" x14ac:dyDescent="0.3">
      <c r="A1" s="16" t="s">
        <v>96</v>
      </c>
      <c r="B1" s="28"/>
    </row>
    <row r="2" spans="1:2" s="13" customFormat="1" x14ac:dyDescent="0.3">
      <c r="A2" s="14" t="s">
        <v>97</v>
      </c>
      <c r="B2" s="29" t="s">
        <v>98</v>
      </c>
    </row>
    <row r="3" spans="1:2" s="12" customFormat="1" x14ac:dyDescent="0.3">
      <c r="A3" s="208">
        <v>43664</v>
      </c>
      <c r="B3" s="38" t="s">
        <v>100</v>
      </c>
    </row>
    <row r="4" spans="1:2" s="12" customFormat="1" x14ac:dyDescent="0.3">
      <c r="A4" s="209"/>
      <c r="B4" s="39" t="s">
        <v>131</v>
      </c>
    </row>
    <row r="5" spans="1:2" s="12" customFormat="1" ht="41.4" x14ac:dyDescent="0.3">
      <c r="A5" s="208">
        <v>43703</v>
      </c>
      <c r="B5" s="38" t="s">
        <v>101</v>
      </c>
    </row>
    <row r="6" spans="1:2" s="12" customFormat="1" x14ac:dyDescent="0.3">
      <c r="A6" s="209"/>
      <c r="B6" s="37" t="s">
        <v>130</v>
      </c>
    </row>
    <row r="7" spans="1:2" ht="78.75" customHeight="1" x14ac:dyDescent="0.3">
      <c r="A7" s="32">
        <v>43720</v>
      </c>
      <c r="B7" s="33" t="s">
        <v>102</v>
      </c>
    </row>
    <row r="8" spans="1:2" ht="78.75" customHeight="1" x14ac:dyDescent="0.3">
      <c r="A8" s="206">
        <v>43732</v>
      </c>
      <c r="B8" s="40" t="s">
        <v>129</v>
      </c>
    </row>
    <row r="9" spans="1:2" x14ac:dyDescent="0.3">
      <c r="A9" s="207"/>
      <c r="B9" s="36" t="s">
        <v>128</v>
      </c>
    </row>
    <row r="10" spans="1:2" ht="27.6" x14ac:dyDescent="0.3">
      <c r="A10" s="103">
        <v>43749</v>
      </c>
      <c r="B10" s="33" t="s">
        <v>272</v>
      </c>
    </row>
    <row r="11" spans="1:2" ht="27.6" x14ac:dyDescent="0.3">
      <c r="A11" s="103">
        <v>43763</v>
      </c>
      <c r="B11" s="162" t="s">
        <v>415</v>
      </c>
    </row>
    <row r="12" spans="1:2" ht="27.6" x14ac:dyDescent="0.3">
      <c r="A12" s="103">
        <v>43777</v>
      </c>
      <c r="B12" s="33" t="s">
        <v>416</v>
      </c>
    </row>
    <row r="13" spans="1:2" ht="27.6" x14ac:dyDescent="0.3">
      <c r="A13" s="103">
        <v>43790</v>
      </c>
      <c r="B13" s="33" t="s">
        <v>413</v>
      </c>
    </row>
    <row r="14" spans="1:2" ht="27.6" x14ac:dyDescent="0.3">
      <c r="A14" s="103">
        <v>43804</v>
      </c>
      <c r="B14" s="33" t="s">
        <v>414</v>
      </c>
    </row>
    <row r="15" spans="1:2" ht="27.6" x14ac:dyDescent="0.3">
      <c r="A15" s="103">
        <v>43818</v>
      </c>
      <c r="B15" s="33" t="s">
        <v>412</v>
      </c>
    </row>
    <row r="16" spans="1:2" ht="27.6" x14ac:dyDescent="0.3">
      <c r="A16" s="103">
        <v>43474</v>
      </c>
      <c r="B16" s="33" t="s">
        <v>411</v>
      </c>
    </row>
    <row r="17" spans="1:2" ht="27.6" x14ac:dyDescent="0.3">
      <c r="A17" s="103">
        <v>43488</v>
      </c>
      <c r="B17" s="33" t="s">
        <v>429</v>
      </c>
    </row>
    <row r="18" spans="1:2" ht="24" customHeight="1" x14ac:dyDescent="0.3">
      <c r="A18" s="103">
        <v>43867</v>
      </c>
      <c r="B18" s="33" t="s">
        <v>464</v>
      </c>
    </row>
    <row r="19" spans="1:2" ht="27.6" x14ac:dyDescent="0.3">
      <c r="A19" s="103">
        <v>43880</v>
      </c>
      <c r="B19" s="33" t="s">
        <v>476</v>
      </c>
    </row>
    <row r="20" spans="1:2" x14ac:dyDescent="0.3">
      <c r="A20" s="192">
        <v>43916</v>
      </c>
      <c r="B20" s="33" t="s">
        <v>495</v>
      </c>
    </row>
  </sheetData>
  <mergeCells count="3">
    <mergeCell ref="A8:A9"/>
    <mergeCell ref="A5:A6"/>
    <mergeCell ref="A3:A4"/>
  </mergeCells>
  <printOptions horizontalCentered="1"/>
  <pageMargins left="0.75" right="0.75" top="1" bottom="0.75" header="0.5" footer="0.3"/>
  <pageSetup orientation="portrait" horizontalDpi="4294967292" verticalDpi="4294967292" r:id="rId1"/>
  <headerFooter>
    <oddHeader xml:space="preserve">&amp;L&amp;"-,Regular"&amp;9Draft&amp;C&amp;"Times New Roman,Bold"&amp;11 </oddHeader>
    <oddFooter>&amp;L&amp;K4D4D4DG&amp;8RADIENT&amp;"Cambria,Regular"&amp;6
&amp;"-,Regular"
&amp;Z&amp;F\&amp;A&amp;R&amp;"-,Regular"&amp;9Page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5"/>
  <sheetViews>
    <sheetView zoomScaleNormal="100" workbookViewId="0">
      <selection activeCell="N10" sqref="N10"/>
    </sheetView>
  </sheetViews>
  <sheetFormatPr defaultRowHeight="14.4" x14ac:dyDescent="0.3"/>
  <cols>
    <col min="1" max="1" width="9.6640625" bestFit="1" customWidth="1"/>
    <col min="3" max="3" width="14.5546875" customWidth="1"/>
    <col min="5" max="5" width="11.88671875" customWidth="1"/>
    <col min="6" max="9" width="7.6640625" customWidth="1"/>
    <col min="10" max="11" width="0" hidden="1" customWidth="1"/>
    <col min="12" max="12" width="9.109375" customWidth="1"/>
  </cols>
  <sheetData>
    <row r="1" spans="1:12" x14ac:dyDescent="0.3">
      <c r="A1" s="211"/>
      <c r="B1" s="212"/>
      <c r="C1" s="212"/>
      <c r="D1" s="212"/>
      <c r="E1" s="212"/>
      <c r="F1" s="212"/>
      <c r="G1" s="212"/>
      <c r="H1" s="212"/>
      <c r="I1" s="212"/>
      <c r="J1" s="212"/>
      <c r="K1" s="212"/>
      <c r="L1" s="212"/>
    </row>
    <row r="2" spans="1:12" ht="15.6" x14ac:dyDescent="0.3">
      <c r="A2" s="213" t="s">
        <v>133</v>
      </c>
      <c r="B2" s="213"/>
      <c r="C2" s="213"/>
      <c r="D2" s="213"/>
      <c r="E2" s="213"/>
      <c r="F2" s="213"/>
      <c r="G2" s="213"/>
      <c r="H2" s="213"/>
      <c r="I2" s="213"/>
      <c r="J2" s="213"/>
      <c r="K2" s="213"/>
      <c r="L2" s="213"/>
    </row>
    <row r="3" spans="1:12" ht="15.6" x14ac:dyDescent="0.3">
      <c r="A3" s="213" t="s">
        <v>134</v>
      </c>
      <c r="B3" s="213"/>
      <c r="C3" s="213"/>
      <c r="D3" s="213"/>
      <c r="E3" s="213"/>
      <c r="F3" s="213"/>
      <c r="G3" s="213"/>
      <c r="H3" s="213"/>
      <c r="I3" s="213"/>
      <c r="J3" s="213"/>
      <c r="K3" s="213"/>
      <c r="L3" s="213"/>
    </row>
    <row r="4" spans="1:12" ht="16.2" thickBot="1" x14ac:dyDescent="0.35">
      <c r="A4" s="214" t="s">
        <v>135</v>
      </c>
      <c r="B4" s="214"/>
      <c r="C4" s="214"/>
      <c r="D4" s="214"/>
      <c r="E4" s="214"/>
      <c r="F4" s="214"/>
      <c r="G4" s="214"/>
      <c r="H4" s="214"/>
      <c r="I4" s="214"/>
      <c r="J4" s="214"/>
      <c r="K4" s="214"/>
      <c r="L4" s="214"/>
    </row>
    <row r="5" spans="1:12" ht="41.4" thickBot="1" x14ac:dyDescent="0.35">
      <c r="A5" s="55" t="s">
        <v>125</v>
      </c>
      <c r="B5" s="215" t="s">
        <v>136</v>
      </c>
      <c r="C5" s="216"/>
      <c r="D5" s="56" t="s">
        <v>137</v>
      </c>
      <c r="E5" s="55" t="s">
        <v>138</v>
      </c>
      <c r="F5" s="55" t="s">
        <v>139</v>
      </c>
      <c r="G5" s="55" t="s">
        <v>140</v>
      </c>
      <c r="H5" s="55" t="s">
        <v>141</v>
      </c>
      <c r="I5" s="55" t="s">
        <v>142</v>
      </c>
      <c r="J5" s="55" t="s">
        <v>143</v>
      </c>
      <c r="K5" s="56" t="s">
        <v>144</v>
      </c>
      <c r="L5" s="56" t="s">
        <v>145</v>
      </c>
    </row>
    <row r="6" spans="1:12" ht="21" customHeight="1" x14ac:dyDescent="0.3">
      <c r="A6" s="57">
        <v>43719</v>
      </c>
      <c r="B6" s="217" t="s">
        <v>146</v>
      </c>
      <c r="C6" s="217"/>
      <c r="D6" s="58" t="s">
        <v>147</v>
      </c>
      <c r="E6" s="59" t="s">
        <v>148</v>
      </c>
      <c r="F6" s="60">
        <v>0</v>
      </c>
      <c r="G6" s="61">
        <v>0</v>
      </c>
      <c r="H6" s="60">
        <v>0</v>
      </c>
      <c r="I6" s="60">
        <v>21.6</v>
      </c>
      <c r="J6" s="62">
        <v>0</v>
      </c>
      <c r="K6" s="63">
        <v>0</v>
      </c>
      <c r="L6" s="64">
        <v>0</v>
      </c>
    </row>
    <row r="7" spans="1:12" ht="21" customHeight="1" x14ac:dyDescent="0.3">
      <c r="A7" s="65">
        <v>43720</v>
      </c>
      <c r="B7" s="210" t="s">
        <v>146</v>
      </c>
      <c r="C7" s="210"/>
      <c r="D7" s="66" t="s">
        <v>127</v>
      </c>
      <c r="E7" s="67" t="s">
        <v>148</v>
      </c>
      <c r="F7" s="68">
        <v>0</v>
      </c>
      <c r="G7" s="69">
        <v>0</v>
      </c>
      <c r="H7" s="68">
        <v>0</v>
      </c>
      <c r="I7" s="68">
        <v>21.4</v>
      </c>
      <c r="J7" s="70">
        <v>0</v>
      </c>
      <c r="K7" s="71">
        <v>0</v>
      </c>
      <c r="L7" s="72">
        <v>0</v>
      </c>
    </row>
    <row r="8" spans="1:12" ht="21" customHeight="1" x14ac:dyDescent="0.3">
      <c r="A8" s="65">
        <v>43721</v>
      </c>
      <c r="B8" s="210" t="s">
        <v>149</v>
      </c>
      <c r="C8" s="210"/>
      <c r="D8" s="66" t="s">
        <v>147</v>
      </c>
      <c r="E8" s="67" t="s">
        <v>148</v>
      </c>
      <c r="F8" s="68">
        <v>0</v>
      </c>
      <c r="G8" s="69">
        <v>0</v>
      </c>
      <c r="H8" s="68">
        <v>0</v>
      </c>
      <c r="I8" s="68">
        <v>21.1</v>
      </c>
      <c r="J8" s="70">
        <v>0</v>
      </c>
      <c r="K8" s="71">
        <v>0.4</v>
      </c>
      <c r="L8" s="72">
        <v>0.1</v>
      </c>
    </row>
    <row r="9" spans="1:12" ht="21" customHeight="1" x14ac:dyDescent="0.3">
      <c r="A9" s="65">
        <v>43724</v>
      </c>
      <c r="B9" s="210" t="s">
        <v>149</v>
      </c>
      <c r="C9" s="210"/>
      <c r="D9" s="66" t="s">
        <v>147</v>
      </c>
      <c r="E9" s="67" t="s">
        <v>148</v>
      </c>
      <c r="F9" s="68">
        <v>0</v>
      </c>
      <c r="G9" s="69">
        <v>0</v>
      </c>
      <c r="H9" s="68">
        <v>0</v>
      </c>
      <c r="I9" s="68">
        <v>21.3</v>
      </c>
      <c r="J9" s="70">
        <v>0</v>
      </c>
      <c r="K9" s="71">
        <v>0.5</v>
      </c>
      <c r="L9" s="72">
        <v>0</v>
      </c>
    </row>
    <row r="10" spans="1:12" ht="21" customHeight="1" x14ac:dyDescent="0.3">
      <c r="A10" s="65">
        <v>43725</v>
      </c>
      <c r="B10" s="210" t="s">
        <v>150</v>
      </c>
      <c r="C10" s="210"/>
      <c r="D10" s="66" t="s">
        <v>147</v>
      </c>
      <c r="E10" s="67" t="s">
        <v>148</v>
      </c>
      <c r="F10" s="68">
        <v>0</v>
      </c>
      <c r="G10" s="69">
        <v>0</v>
      </c>
      <c r="H10" s="68">
        <v>0</v>
      </c>
      <c r="I10" s="68">
        <v>21.9</v>
      </c>
      <c r="J10" s="70">
        <v>0</v>
      </c>
      <c r="K10" s="71">
        <v>0.4</v>
      </c>
      <c r="L10" s="72">
        <v>0</v>
      </c>
    </row>
    <row r="11" spans="1:12" ht="21" customHeight="1" x14ac:dyDescent="0.3">
      <c r="A11" s="65">
        <v>43725</v>
      </c>
      <c r="B11" s="210" t="s">
        <v>151</v>
      </c>
      <c r="C11" s="210"/>
      <c r="D11" s="66" t="s">
        <v>147</v>
      </c>
      <c r="E11" s="67" t="s">
        <v>152</v>
      </c>
      <c r="F11" s="68">
        <v>0</v>
      </c>
      <c r="G11" s="69">
        <v>0</v>
      </c>
      <c r="H11" s="68">
        <v>0</v>
      </c>
      <c r="I11" s="68">
        <v>21.7</v>
      </c>
      <c r="J11" s="70">
        <v>0</v>
      </c>
      <c r="K11" s="71">
        <v>0.5</v>
      </c>
      <c r="L11" s="72">
        <v>0</v>
      </c>
    </row>
    <row r="12" spans="1:12" ht="21" customHeight="1" x14ac:dyDescent="0.3">
      <c r="A12" s="65">
        <v>43725</v>
      </c>
      <c r="B12" s="210" t="s">
        <v>153</v>
      </c>
      <c r="C12" s="210"/>
      <c r="D12" s="66" t="s">
        <v>147</v>
      </c>
      <c r="E12" s="67" t="s">
        <v>154</v>
      </c>
      <c r="F12" s="68">
        <v>0</v>
      </c>
      <c r="G12" s="69">
        <v>0</v>
      </c>
      <c r="H12" s="68">
        <v>0</v>
      </c>
      <c r="I12" s="68">
        <v>21.9</v>
      </c>
      <c r="J12" s="70">
        <v>0</v>
      </c>
      <c r="K12" s="71">
        <v>0</v>
      </c>
      <c r="L12" s="72">
        <v>0</v>
      </c>
    </row>
    <row r="13" spans="1:12" ht="21" customHeight="1" x14ac:dyDescent="0.3">
      <c r="A13" s="65">
        <v>43726</v>
      </c>
      <c r="B13" s="210" t="s">
        <v>155</v>
      </c>
      <c r="C13" s="210"/>
      <c r="D13" s="66" t="s">
        <v>156</v>
      </c>
      <c r="E13" s="67" t="s">
        <v>148</v>
      </c>
      <c r="F13" s="68">
        <v>0</v>
      </c>
      <c r="G13" s="69">
        <v>0</v>
      </c>
      <c r="H13" s="68">
        <v>0</v>
      </c>
      <c r="I13" s="68">
        <v>21.4</v>
      </c>
      <c r="J13" s="70">
        <v>0</v>
      </c>
      <c r="K13" s="71">
        <v>0</v>
      </c>
      <c r="L13" s="72">
        <v>0</v>
      </c>
    </row>
    <row r="14" spans="1:12" ht="21" customHeight="1" x14ac:dyDescent="0.3">
      <c r="A14" s="65">
        <v>43726</v>
      </c>
      <c r="B14" s="210" t="s">
        <v>157</v>
      </c>
      <c r="C14" s="210"/>
      <c r="D14" s="66" t="s">
        <v>156</v>
      </c>
      <c r="E14" s="67" t="s">
        <v>152</v>
      </c>
      <c r="F14" s="68">
        <v>0</v>
      </c>
      <c r="G14" s="69">
        <v>0</v>
      </c>
      <c r="H14" s="68">
        <v>0</v>
      </c>
      <c r="I14" s="68">
        <v>21.3</v>
      </c>
      <c r="J14" s="70">
        <v>0</v>
      </c>
      <c r="K14" s="71">
        <v>0</v>
      </c>
      <c r="L14" s="72">
        <v>0</v>
      </c>
    </row>
    <row r="15" spans="1:12" ht="21" customHeight="1" x14ac:dyDescent="0.3">
      <c r="A15" s="65">
        <v>43726</v>
      </c>
      <c r="B15" s="210" t="s">
        <v>158</v>
      </c>
      <c r="C15" s="210"/>
      <c r="D15" s="66" t="s">
        <v>156</v>
      </c>
      <c r="E15" s="67" t="s">
        <v>154</v>
      </c>
      <c r="F15" s="68">
        <v>0</v>
      </c>
      <c r="G15" s="69">
        <v>0</v>
      </c>
      <c r="H15" s="68">
        <v>0</v>
      </c>
      <c r="I15" s="68">
        <v>21.4</v>
      </c>
      <c r="J15" s="70">
        <v>0</v>
      </c>
      <c r="K15" s="71">
        <v>0</v>
      </c>
      <c r="L15" s="72">
        <v>0</v>
      </c>
    </row>
    <row r="16" spans="1:12" ht="21" customHeight="1" x14ac:dyDescent="0.3">
      <c r="A16" s="65">
        <v>43727</v>
      </c>
      <c r="B16" s="210" t="s">
        <v>159</v>
      </c>
      <c r="C16" s="210"/>
      <c r="D16" s="66" t="s">
        <v>160</v>
      </c>
      <c r="E16" s="67" t="s">
        <v>148</v>
      </c>
      <c r="F16" s="68">
        <v>0</v>
      </c>
      <c r="G16" s="69">
        <v>0</v>
      </c>
      <c r="H16" s="68">
        <v>0</v>
      </c>
      <c r="I16" s="68">
        <v>21</v>
      </c>
      <c r="J16" s="70">
        <v>0</v>
      </c>
      <c r="K16" s="71">
        <v>0</v>
      </c>
      <c r="L16" s="72">
        <v>0</v>
      </c>
    </row>
    <row r="17" spans="1:12" ht="21" customHeight="1" x14ac:dyDescent="0.3">
      <c r="A17" s="65">
        <v>43727</v>
      </c>
      <c r="B17" s="210" t="s">
        <v>161</v>
      </c>
      <c r="C17" s="210"/>
      <c r="D17" s="66" t="s">
        <v>160</v>
      </c>
      <c r="E17" s="67" t="s">
        <v>152</v>
      </c>
      <c r="F17" s="68">
        <v>0</v>
      </c>
      <c r="G17" s="69">
        <v>0</v>
      </c>
      <c r="H17" s="68">
        <v>0</v>
      </c>
      <c r="I17" s="68">
        <v>20.9</v>
      </c>
      <c r="J17" s="70">
        <v>0</v>
      </c>
      <c r="K17" s="71">
        <v>0</v>
      </c>
      <c r="L17" s="72">
        <v>0</v>
      </c>
    </row>
    <row r="18" spans="1:12" ht="21" customHeight="1" x14ac:dyDescent="0.3">
      <c r="A18" s="65">
        <v>43727</v>
      </c>
      <c r="B18" s="210" t="s">
        <v>162</v>
      </c>
      <c r="C18" s="210"/>
      <c r="D18" s="66" t="s">
        <v>160</v>
      </c>
      <c r="E18" s="67" t="s">
        <v>163</v>
      </c>
      <c r="F18" s="68">
        <v>0</v>
      </c>
      <c r="G18" s="69">
        <v>0</v>
      </c>
      <c r="H18" s="68">
        <v>0</v>
      </c>
      <c r="I18" s="68">
        <v>21.5</v>
      </c>
      <c r="J18" s="70">
        <v>0</v>
      </c>
      <c r="K18" s="71">
        <v>0</v>
      </c>
      <c r="L18" s="72">
        <v>0</v>
      </c>
    </row>
    <row r="19" spans="1:12" ht="21" customHeight="1" x14ac:dyDescent="0.3">
      <c r="A19" s="65">
        <v>43728</v>
      </c>
      <c r="B19" s="210" t="s">
        <v>164</v>
      </c>
      <c r="C19" s="210"/>
      <c r="D19" s="66" t="s">
        <v>160</v>
      </c>
      <c r="E19" s="67" t="s">
        <v>163</v>
      </c>
      <c r="F19" s="68">
        <v>0</v>
      </c>
      <c r="G19" s="69">
        <v>0</v>
      </c>
      <c r="H19" s="68">
        <v>0</v>
      </c>
      <c r="I19" s="68">
        <v>21.5</v>
      </c>
      <c r="J19" s="70">
        <v>0</v>
      </c>
      <c r="K19" s="71">
        <v>0.3</v>
      </c>
      <c r="L19" s="72">
        <v>0</v>
      </c>
    </row>
    <row r="20" spans="1:12" ht="21" customHeight="1" x14ac:dyDescent="0.3">
      <c r="A20" s="65">
        <v>43728</v>
      </c>
      <c r="B20" s="210" t="s">
        <v>165</v>
      </c>
      <c r="C20" s="210"/>
      <c r="D20" s="66" t="s">
        <v>160</v>
      </c>
      <c r="E20" s="67" t="s">
        <v>148</v>
      </c>
      <c r="F20" s="68">
        <v>0</v>
      </c>
      <c r="G20" s="69">
        <v>0</v>
      </c>
      <c r="H20" s="68">
        <v>0</v>
      </c>
      <c r="I20" s="68">
        <v>21.4</v>
      </c>
      <c r="J20" s="70">
        <v>0</v>
      </c>
      <c r="K20" s="71">
        <v>0.4</v>
      </c>
      <c r="L20" s="72">
        <v>0</v>
      </c>
    </row>
    <row r="21" spans="1:12" ht="21" customHeight="1" x14ac:dyDescent="0.3">
      <c r="A21" s="65">
        <v>43728</v>
      </c>
      <c r="B21" s="210" t="s">
        <v>166</v>
      </c>
      <c r="C21" s="210"/>
      <c r="D21" s="66" t="s">
        <v>160</v>
      </c>
      <c r="E21" s="67" t="s">
        <v>152</v>
      </c>
      <c r="F21" s="68">
        <v>0</v>
      </c>
      <c r="G21" s="69">
        <v>0</v>
      </c>
      <c r="H21" s="68">
        <v>0</v>
      </c>
      <c r="I21" s="68">
        <v>20.9</v>
      </c>
      <c r="J21" s="70">
        <v>0</v>
      </c>
      <c r="K21" s="71">
        <v>1.7</v>
      </c>
      <c r="L21" s="72">
        <v>0.2</v>
      </c>
    </row>
    <row r="22" spans="1:12" ht="21" customHeight="1" x14ac:dyDescent="0.3">
      <c r="A22" s="65">
        <v>43731</v>
      </c>
      <c r="B22" s="210" t="s">
        <v>167</v>
      </c>
      <c r="C22" s="210"/>
      <c r="D22" s="66" t="s">
        <v>168</v>
      </c>
      <c r="E22" s="67" t="s">
        <v>148</v>
      </c>
      <c r="F22" s="68">
        <v>0</v>
      </c>
      <c r="G22" s="69">
        <v>0</v>
      </c>
      <c r="H22" s="68">
        <v>0</v>
      </c>
      <c r="I22" s="68">
        <v>21.8</v>
      </c>
      <c r="J22" s="70">
        <v>0</v>
      </c>
      <c r="K22" s="71">
        <v>0</v>
      </c>
      <c r="L22" s="72">
        <v>0</v>
      </c>
    </row>
    <row r="23" spans="1:12" ht="21" customHeight="1" x14ac:dyDescent="0.3">
      <c r="A23" s="65">
        <v>43731</v>
      </c>
      <c r="B23" s="210" t="s">
        <v>166</v>
      </c>
      <c r="C23" s="210"/>
      <c r="D23" s="66" t="s">
        <v>169</v>
      </c>
      <c r="E23" s="67" t="s">
        <v>152</v>
      </c>
      <c r="F23" s="68">
        <v>0</v>
      </c>
      <c r="G23" s="69">
        <v>0</v>
      </c>
      <c r="H23" s="68">
        <v>0</v>
      </c>
      <c r="I23" s="68">
        <v>21.3</v>
      </c>
      <c r="J23" s="70">
        <v>0.3</v>
      </c>
      <c r="K23" s="71">
        <v>0.3</v>
      </c>
      <c r="L23" s="72">
        <v>0.3</v>
      </c>
    </row>
    <row r="24" spans="1:12" ht="21" customHeight="1" x14ac:dyDescent="0.3">
      <c r="A24" s="65">
        <v>43731</v>
      </c>
      <c r="B24" s="210" t="s">
        <v>162</v>
      </c>
      <c r="C24" s="210"/>
      <c r="D24" s="66" t="s">
        <v>169</v>
      </c>
      <c r="E24" s="67" t="s">
        <v>163</v>
      </c>
      <c r="F24" s="68">
        <v>0</v>
      </c>
      <c r="G24" s="69">
        <v>0</v>
      </c>
      <c r="H24" s="68">
        <v>0</v>
      </c>
      <c r="I24" s="68">
        <v>21.8</v>
      </c>
      <c r="J24" s="70">
        <v>0</v>
      </c>
      <c r="K24" s="71">
        <v>0.2</v>
      </c>
      <c r="L24" s="72">
        <v>0</v>
      </c>
    </row>
    <row r="25" spans="1:12" ht="21" customHeight="1" x14ac:dyDescent="0.3">
      <c r="A25" s="65">
        <v>43732</v>
      </c>
      <c r="B25" s="210" t="s">
        <v>162</v>
      </c>
      <c r="C25" s="210"/>
      <c r="D25" s="66" t="s">
        <v>170</v>
      </c>
      <c r="E25" s="67" t="s">
        <v>148</v>
      </c>
      <c r="F25" s="68">
        <v>0</v>
      </c>
      <c r="G25" s="69">
        <v>0</v>
      </c>
      <c r="H25" s="68">
        <v>0</v>
      </c>
      <c r="I25" s="68">
        <v>21.4</v>
      </c>
      <c r="J25" s="70">
        <v>0</v>
      </c>
      <c r="K25" s="71">
        <v>0.2</v>
      </c>
      <c r="L25" s="72">
        <v>0</v>
      </c>
    </row>
    <row r="26" spans="1:12" ht="21" customHeight="1" x14ac:dyDescent="0.3">
      <c r="A26" s="65">
        <v>43732</v>
      </c>
      <c r="B26" s="210" t="s">
        <v>171</v>
      </c>
      <c r="C26" s="210"/>
      <c r="D26" s="66" t="s">
        <v>170</v>
      </c>
      <c r="E26" s="67" t="s">
        <v>152</v>
      </c>
      <c r="F26" s="68">
        <v>0</v>
      </c>
      <c r="G26" s="69">
        <v>0</v>
      </c>
      <c r="H26" s="68">
        <v>0</v>
      </c>
      <c r="I26" s="68">
        <v>20.9</v>
      </c>
      <c r="J26" s="70">
        <v>0.1</v>
      </c>
      <c r="K26" s="71">
        <v>0.4</v>
      </c>
      <c r="L26" s="72">
        <v>0</v>
      </c>
    </row>
    <row r="27" spans="1:12" ht="21" customHeight="1" x14ac:dyDescent="0.3">
      <c r="A27" s="65">
        <v>43732</v>
      </c>
      <c r="B27" s="210" t="s">
        <v>172</v>
      </c>
      <c r="C27" s="210"/>
      <c r="D27" s="66" t="s">
        <v>170</v>
      </c>
      <c r="E27" s="67" t="s">
        <v>163</v>
      </c>
      <c r="F27" s="68">
        <v>0</v>
      </c>
      <c r="G27" s="69">
        <v>0</v>
      </c>
      <c r="H27" s="68">
        <v>0</v>
      </c>
      <c r="I27" s="68">
        <v>22.1</v>
      </c>
      <c r="J27" s="70">
        <v>0.1</v>
      </c>
      <c r="K27" s="71">
        <v>0.1</v>
      </c>
      <c r="L27" s="72">
        <v>0</v>
      </c>
    </row>
    <row r="28" spans="1:12" ht="21" customHeight="1" x14ac:dyDescent="0.3">
      <c r="A28" s="65">
        <v>43733</v>
      </c>
      <c r="B28" s="218" t="s">
        <v>173</v>
      </c>
      <c r="C28" s="219"/>
      <c r="D28" s="66" t="s">
        <v>174</v>
      </c>
      <c r="E28" s="67" t="s">
        <v>148</v>
      </c>
      <c r="F28" s="68">
        <v>0</v>
      </c>
      <c r="G28" s="69">
        <v>0</v>
      </c>
      <c r="H28" s="68">
        <v>0</v>
      </c>
      <c r="I28" s="68">
        <v>21.7</v>
      </c>
      <c r="J28" s="70">
        <v>0</v>
      </c>
      <c r="K28" s="71">
        <v>4.2</v>
      </c>
      <c r="L28" s="72">
        <v>0</v>
      </c>
    </row>
    <row r="29" spans="1:12" ht="21" customHeight="1" x14ac:dyDescent="0.3">
      <c r="A29" s="65">
        <v>43733</v>
      </c>
      <c r="B29" s="210" t="s">
        <v>175</v>
      </c>
      <c r="C29" s="210"/>
      <c r="D29" s="66" t="s">
        <v>174</v>
      </c>
      <c r="E29" s="67" t="s">
        <v>152</v>
      </c>
      <c r="F29" s="68">
        <v>0</v>
      </c>
      <c r="G29" s="69">
        <v>0</v>
      </c>
      <c r="H29" s="68">
        <v>0</v>
      </c>
      <c r="I29" s="68">
        <v>21.3</v>
      </c>
      <c r="J29" s="70">
        <v>0</v>
      </c>
      <c r="K29" s="71">
        <v>0</v>
      </c>
      <c r="L29" s="72">
        <v>0</v>
      </c>
    </row>
    <row r="30" spans="1:12" ht="21" customHeight="1" x14ac:dyDescent="0.3">
      <c r="A30" s="73">
        <v>43733</v>
      </c>
      <c r="B30" s="220" t="s">
        <v>176</v>
      </c>
      <c r="C30" s="220"/>
      <c r="D30" s="74" t="s">
        <v>174</v>
      </c>
      <c r="E30" s="75" t="s">
        <v>163</v>
      </c>
      <c r="F30" s="76">
        <v>0</v>
      </c>
      <c r="G30" s="77">
        <v>0</v>
      </c>
      <c r="H30" s="76">
        <v>0</v>
      </c>
      <c r="I30" s="76">
        <v>21.5</v>
      </c>
      <c r="J30" s="78">
        <v>0</v>
      </c>
      <c r="K30" s="79">
        <v>0.6</v>
      </c>
      <c r="L30" s="80">
        <v>0</v>
      </c>
    </row>
    <row r="31" spans="1:12" ht="21" customHeight="1" x14ac:dyDescent="0.3">
      <c r="A31" s="65">
        <v>43734</v>
      </c>
      <c r="B31" s="221" t="s">
        <v>177</v>
      </c>
      <c r="C31" s="221"/>
      <c r="D31" s="66" t="s">
        <v>178</v>
      </c>
      <c r="E31" s="67" t="s">
        <v>148</v>
      </c>
      <c r="F31" s="81">
        <v>0</v>
      </c>
      <c r="G31" s="81">
        <v>0</v>
      </c>
      <c r="H31" s="81">
        <v>0</v>
      </c>
      <c r="I31" s="81">
        <v>21.8</v>
      </c>
      <c r="J31" s="82">
        <v>0.1</v>
      </c>
      <c r="K31" s="82">
        <v>0.2</v>
      </c>
      <c r="L31" s="83">
        <v>0</v>
      </c>
    </row>
    <row r="32" spans="1:12" ht="21" customHeight="1" x14ac:dyDescent="0.3">
      <c r="A32" s="65">
        <v>43734</v>
      </c>
      <c r="B32" s="218" t="s">
        <v>179</v>
      </c>
      <c r="C32" s="219"/>
      <c r="D32" s="66" t="s">
        <v>178</v>
      </c>
      <c r="E32" s="67" t="s">
        <v>152</v>
      </c>
      <c r="F32" s="81">
        <v>0</v>
      </c>
      <c r="G32" s="84">
        <v>0</v>
      </c>
      <c r="H32" s="81">
        <v>0</v>
      </c>
      <c r="I32" s="81">
        <v>20.9</v>
      </c>
      <c r="J32" s="82">
        <v>0.1</v>
      </c>
      <c r="K32" s="85">
        <v>1.3</v>
      </c>
      <c r="L32" s="83">
        <v>0.2</v>
      </c>
    </row>
    <row r="33" spans="1:12" ht="21" customHeight="1" x14ac:dyDescent="0.3">
      <c r="A33" s="86">
        <v>43734</v>
      </c>
      <c r="B33" s="218" t="s">
        <v>180</v>
      </c>
      <c r="C33" s="219"/>
      <c r="D33" s="66" t="s">
        <v>178</v>
      </c>
      <c r="E33" s="67" t="s">
        <v>163</v>
      </c>
      <c r="F33" s="81">
        <v>0</v>
      </c>
      <c r="G33" s="84">
        <v>0</v>
      </c>
      <c r="H33" s="81">
        <v>0</v>
      </c>
      <c r="I33" s="81">
        <v>21.8</v>
      </c>
      <c r="J33" s="82">
        <v>0.1</v>
      </c>
      <c r="K33" s="85">
        <v>0.3</v>
      </c>
      <c r="L33" s="83">
        <v>0</v>
      </c>
    </row>
    <row r="34" spans="1:12" ht="21" customHeight="1" x14ac:dyDescent="0.3">
      <c r="A34" s="65">
        <v>43735</v>
      </c>
      <c r="B34" s="218" t="s">
        <v>177</v>
      </c>
      <c r="C34" s="219"/>
      <c r="D34" s="66" t="s">
        <v>181</v>
      </c>
      <c r="E34" s="67" t="s">
        <v>148</v>
      </c>
      <c r="F34" s="81">
        <v>0</v>
      </c>
      <c r="G34" s="84">
        <v>0</v>
      </c>
      <c r="H34" s="81">
        <v>0</v>
      </c>
      <c r="I34" s="81">
        <v>21.8</v>
      </c>
      <c r="J34" s="82">
        <v>0</v>
      </c>
      <c r="K34" s="85">
        <v>0.2</v>
      </c>
      <c r="L34" s="83">
        <v>0</v>
      </c>
    </row>
    <row r="35" spans="1:12" ht="21" customHeight="1" x14ac:dyDescent="0.3">
      <c r="A35" s="65">
        <v>43735</v>
      </c>
      <c r="B35" s="218" t="s">
        <v>182</v>
      </c>
      <c r="C35" s="219"/>
      <c r="D35" s="66" t="s">
        <v>181</v>
      </c>
      <c r="E35" s="67" t="s">
        <v>152</v>
      </c>
      <c r="F35" s="81">
        <v>0</v>
      </c>
      <c r="G35" s="84">
        <v>0</v>
      </c>
      <c r="H35" s="81">
        <v>0</v>
      </c>
      <c r="I35" s="81">
        <v>21.7</v>
      </c>
      <c r="J35" s="82">
        <v>0.1</v>
      </c>
      <c r="K35" s="85">
        <v>0.4</v>
      </c>
      <c r="L35" s="83">
        <v>0</v>
      </c>
    </row>
    <row r="36" spans="1:12" ht="21" customHeight="1" x14ac:dyDescent="0.3">
      <c r="A36" s="65">
        <v>43735</v>
      </c>
      <c r="B36" s="218" t="s">
        <v>183</v>
      </c>
      <c r="C36" s="219"/>
      <c r="D36" s="66" t="s">
        <v>181</v>
      </c>
      <c r="E36" s="67" t="s">
        <v>163</v>
      </c>
      <c r="F36" s="81">
        <v>0</v>
      </c>
      <c r="G36" s="84">
        <v>0</v>
      </c>
      <c r="H36" s="81">
        <v>0</v>
      </c>
      <c r="I36" s="81">
        <v>22</v>
      </c>
      <c r="J36" s="82">
        <v>0</v>
      </c>
      <c r="K36" s="85">
        <v>0.2</v>
      </c>
      <c r="L36" s="83">
        <v>0</v>
      </c>
    </row>
    <row r="37" spans="1:12" ht="21" customHeight="1" x14ac:dyDescent="0.3">
      <c r="A37" s="65">
        <v>43738</v>
      </c>
      <c r="B37" s="218" t="s">
        <v>172</v>
      </c>
      <c r="C37" s="219"/>
      <c r="D37" s="66" t="s">
        <v>184</v>
      </c>
      <c r="E37" s="67" t="s">
        <v>148</v>
      </c>
      <c r="F37" s="81">
        <v>0</v>
      </c>
      <c r="G37" s="84">
        <v>0</v>
      </c>
      <c r="H37" s="81">
        <v>0</v>
      </c>
      <c r="I37" s="81">
        <v>21.6</v>
      </c>
      <c r="J37" s="82">
        <v>0</v>
      </c>
      <c r="K37" s="85">
        <v>0.6</v>
      </c>
      <c r="L37" s="83">
        <v>0</v>
      </c>
    </row>
    <row r="38" spans="1:12" ht="21" customHeight="1" x14ac:dyDescent="0.3">
      <c r="A38" s="65">
        <v>43738</v>
      </c>
      <c r="B38" s="218" t="s">
        <v>185</v>
      </c>
      <c r="C38" s="219"/>
      <c r="D38" s="66" t="s">
        <v>184</v>
      </c>
      <c r="E38" s="67" t="s">
        <v>152</v>
      </c>
      <c r="F38" s="81">
        <v>0</v>
      </c>
      <c r="G38" s="84">
        <v>0</v>
      </c>
      <c r="H38" s="81">
        <v>0</v>
      </c>
      <c r="I38" s="81">
        <v>20.9</v>
      </c>
      <c r="J38" s="82">
        <v>0</v>
      </c>
      <c r="K38" s="85">
        <v>0.7</v>
      </c>
      <c r="L38" s="83">
        <v>0</v>
      </c>
    </row>
    <row r="39" spans="1:12" ht="21" customHeight="1" x14ac:dyDescent="0.3">
      <c r="A39" s="65">
        <v>43738</v>
      </c>
      <c r="B39" s="218" t="s">
        <v>186</v>
      </c>
      <c r="C39" s="219"/>
      <c r="D39" s="66" t="s">
        <v>184</v>
      </c>
      <c r="E39" s="67" t="s">
        <v>163</v>
      </c>
      <c r="F39" s="81">
        <v>0</v>
      </c>
      <c r="G39" s="84">
        <v>0</v>
      </c>
      <c r="H39" s="81">
        <v>0</v>
      </c>
      <c r="I39" s="81">
        <v>21.7</v>
      </c>
      <c r="J39" s="82">
        <v>0</v>
      </c>
      <c r="K39" s="85">
        <v>0.6</v>
      </c>
      <c r="L39" s="83">
        <v>0</v>
      </c>
    </row>
    <row r="40" spans="1:12" ht="14.4" customHeight="1" x14ac:dyDescent="0.3">
      <c r="A40" s="87" t="s">
        <v>10</v>
      </c>
    </row>
    <row r="41" spans="1:12" ht="14.4" customHeight="1" x14ac:dyDescent="0.3">
      <c r="A41" s="88" t="s">
        <v>187</v>
      </c>
    </row>
    <row r="42" spans="1:12" ht="14.4" customHeight="1" x14ac:dyDescent="0.3">
      <c r="A42" s="88" t="s">
        <v>188</v>
      </c>
    </row>
    <row r="43" spans="1:12" ht="14.4" customHeight="1" x14ac:dyDescent="0.3">
      <c r="A43" s="88" t="s">
        <v>189</v>
      </c>
    </row>
    <row r="44" spans="1:12" ht="14.4" customHeight="1" x14ac:dyDescent="0.3">
      <c r="A44" s="88" t="s">
        <v>190</v>
      </c>
    </row>
    <row r="45" spans="1:12" ht="14.4" customHeight="1" x14ac:dyDescent="0.3">
      <c r="A45" s="89" t="s">
        <v>191</v>
      </c>
      <c r="B45" s="89"/>
      <c r="C45" s="89"/>
      <c r="D45" s="89"/>
    </row>
    <row r="46" spans="1:12" ht="14.4" customHeight="1" x14ac:dyDescent="0.35">
      <c r="A46" s="222" t="s">
        <v>192</v>
      </c>
      <c r="B46" s="222"/>
      <c r="C46" s="222"/>
    </row>
    <row r="47" spans="1:12" ht="14.4" customHeight="1" x14ac:dyDescent="0.35">
      <c r="A47" s="222" t="s">
        <v>193</v>
      </c>
      <c r="B47" s="222"/>
      <c r="C47" s="222"/>
    </row>
    <row r="48" spans="1:12" ht="14.4" customHeight="1" x14ac:dyDescent="0.3">
      <c r="A48" s="222" t="s">
        <v>194</v>
      </c>
      <c r="B48" s="222"/>
      <c r="C48" s="222"/>
      <c r="D48" s="222"/>
      <c r="E48" s="222"/>
    </row>
    <row r="49" spans="1:4" ht="14.4" customHeight="1" x14ac:dyDescent="0.35">
      <c r="A49" s="222" t="s">
        <v>195</v>
      </c>
      <c r="B49" s="222"/>
      <c r="C49" s="222"/>
    </row>
    <row r="50" spans="1:4" ht="14.4" customHeight="1" x14ac:dyDescent="0.3">
      <c r="A50" s="222" t="s">
        <v>196</v>
      </c>
      <c r="B50" s="222"/>
      <c r="C50" s="222"/>
    </row>
    <row r="51" spans="1:4" ht="14.4" customHeight="1" x14ac:dyDescent="0.3">
      <c r="A51" s="222" t="s">
        <v>197</v>
      </c>
      <c r="B51" s="222"/>
      <c r="C51" s="222"/>
      <c r="D51" s="222"/>
    </row>
    <row r="52" spans="1:4" ht="21" customHeight="1" x14ac:dyDescent="0.3"/>
    <row r="53" spans="1:4" ht="21" customHeight="1" x14ac:dyDescent="0.3"/>
    <row r="54" spans="1:4" ht="21" customHeight="1" x14ac:dyDescent="0.3"/>
    <row r="55" spans="1:4" ht="21" customHeight="1" x14ac:dyDescent="0.3"/>
    <row r="56" spans="1:4" ht="21" customHeight="1" x14ac:dyDescent="0.3"/>
    <row r="57" spans="1:4" ht="21" customHeight="1" x14ac:dyDescent="0.3"/>
    <row r="58" spans="1:4" ht="21" customHeight="1" x14ac:dyDescent="0.3"/>
    <row r="59" spans="1:4" ht="21" customHeight="1" x14ac:dyDescent="0.3"/>
    <row r="60" spans="1:4" ht="21" customHeight="1" x14ac:dyDescent="0.3"/>
    <row r="61" spans="1:4" ht="21" customHeight="1" x14ac:dyDescent="0.3"/>
    <row r="62" spans="1:4" ht="21" customHeight="1" x14ac:dyDescent="0.3"/>
    <row r="63" spans="1:4" ht="21" customHeight="1" x14ac:dyDescent="0.3"/>
    <row r="64" spans="1:4" ht="21" customHeight="1" x14ac:dyDescent="0.3"/>
    <row r="65" ht="21" customHeight="1" x14ac:dyDescent="0.3"/>
    <row r="66" ht="21" customHeight="1" x14ac:dyDescent="0.3"/>
    <row r="67" ht="21" customHeight="1" x14ac:dyDescent="0.3"/>
    <row r="68" ht="21" customHeight="1" x14ac:dyDescent="0.3"/>
    <row r="69" ht="21" customHeight="1" x14ac:dyDescent="0.3"/>
    <row r="70" ht="21" customHeight="1" x14ac:dyDescent="0.3"/>
    <row r="71" ht="21" customHeight="1" x14ac:dyDescent="0.3"/>
    <row r="72" ht="21" customHeight="1" x14ac:dyDescent="0.3"/>
    <row r="73" ht="21" customHeight="1" x14ac:dyDescent="0.3"/>
    <row r="74" ht="21" customHeight="1" x14ac:dyDescent="0.3"/>
    <row r="75" ht="21" customHeight="1" x14ac:dyDescent="0.3"/>
  </sheetData>
  <mergeCells count="45">
    <mergeCell ref="A49:C49"/>
    <mergeCell ref="A50:C50"/>
    <mergeCell ref="A51:D51"/>
    <mergeCell ref="B37:C37"/>
    <mergeCell ref="B38:C38"/>
    <mergeCell ref="B39:C39"/>
    <mergeCell ref="A46:C46"/>
    <mergeCell ref="A47:C47"/>
    <mergeCell ref="A48:E48"/>
    <mergeCell ref="B36:C36"/>
    <mergeCell ref="B25:C25"/>
    <mergeCell ref="B26:C26"/>
    <mergeCell ref="B27:C27"/>
    <mergeCell ref="B28:C28"/>
    <mergeCell ref="B29:C29"/>
    <mergeCell ref="B30:C30"/>
    <mergeCell ref="B31:C31"/>
    <mergeCell ref="B32:C32"/>
    <mergeCell ref="B33:C33"/>
    <mergeCell ref="B34:C34"/>
    <mergeCell ref="B35:C35"/>
    <mergeCell ref="B24:C24"/>
    <mergeCell ref="B13:C13"/>
    <mergeCell ref="B14:C14"/>
    <mergeCell ref="B15:C15"/>
    <mergeCell ref="B16:C16"/>
    <mergeCell ref="B17:C17"/>
    <mergeCell ref="B18:C18"/>
    <mergeCell ref="B19:C19"/>
    <mergeCell ref="B20:C20"/>
    <mergeCell ref="B21:C21"/>
    <mergeCell ref="B22:C22"/>
    <mergeCell ref="B23:C23"/>
    <mergeCell ref="B12:C12"/>
    <mergeCell ref="A1:L1"/>
    <mergeCell ref="A2:L2"/>
    <mergeCell ref="A3:L3"/>
    <mergeCell ref="A4:L4"/>
    <mergeCell ref="B5:C5"/>
    <mergeCell ref="B6:C6"/>
    <mergeCell ref="B7:C7"/>
    <mergeCell ref="B8:C8"/>
    <mergeCell ref="B9:C9"/>
    <mergeCell ref="B10:C10"/>
    <mergeCell ref="B11:C11"/>
  </mergeCells>
  <printOptions horizontalCentered="1"/>
  <pageMargins left="0.7" right="0.7" top="0.5" bottom="0.25" header="0.3" footer="0.3"/>
  <pageSetup scale="74" fitToWidth="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89"/>
  <sheetViews>
    <sheetView workbookViewId="0">
      <selection activeCell="A78" sqref="A78:F89"/>
    </sheetView>
  </sheetViews>
  <sheetFormatPr defaultRowHeight="14.4" x14ac:dyDescent="0.3"/>
  <cols>
    <col min="2" max="2" width="0" hidden="1" customWidth="1"/>
    <col min="4" max="4" width="14" customWidth="1"/>
    <col min="5" max="5" width="10.88671875" customWidth="1"/>
    <col min="6" max="6" width="11" customWidth="1"/>
    <col min="8" max="8" width="7.88671875" customWidth="1"/>
    <col min="9" max="9" width="9.109375" customWidth="1"/>
    <col min="11" max="12" width="0" hidden="1" customWidth="1"/>
  </cols>
  <sheetData>
    <row r="1" spans="1:13" x14ac:dyDescent="0.3">
      <c r="A1" s="212"/>
      <c r="B1" s="212"/>
      <c r="C1" s="212"/>
      <c r="D1" s="212"/>
      <c r="E1" s="212"/>
      <c r="F1" s="212"/>
      <c r="G1" s="212"/>
      <c r="H1" s="212"/>
      <c r="I1" s="212"/>
      <c r="J1" s="212"/>
      <c r="K1" s="212"/>
      <c r="L1" s="212"/>
      <c r="M1" s="212"/>
    </row>
    <row r="2" spans="1:13" ht="15.6" x14ac:dyDescent="0.3">
      <c r="A2" s="213" t="s">
        <v>198</v>
      </c>
      <c r="B2" s="213"/>
      <c r="C2" s="213"/>
      <c r="D2" s="213"/>
      <c r="E2" s="213"/>
      <c r="F2" s="213"/>
      <c r="G2" s="213"/>
      <c r="H2" s="213"/>
      <c r="I2" s="213"/>
      <c r="J2" s="213"/>
      <c r="K2" s="213"/>
      <c r="L2" s="213"/>
      <c r="M2" s="213"/>
    </row>
    <row r="3" spans="1:13" ht="15.6" x14ac:dyDescent="0.3">
      <c r="A3" s="213" t="s">
        <v>134</v>
      </c>
      <c r="B3" s="213"/>
      <c r="C3" s="213"/>
      <c r="D3" s="213"/>
      <c r="E3" s="213"/>
      <c r="F3" s="213"/>
      <c r="G3" s="213"/>
      <c r="H3" s="213"/>
      <c r="I3" s="213"/>
      <c r="J3" s="213"/>
      <c r="K3" s="213"/>
      <c r="L3" s="213"/>
      <c r="M3" s="213"/>
    </row>
    <row r="4" spans="1:13" ht="15.6" x14ac:dyDescent="0.3">
      <c r="A4" s="223" t="s">
        <v>135</v>
      </c>
      <c r="B4" s="223"/>
      <c r="C4" s="223"/>
      <c r="D4" s="223"/>
      <c r="E4" s="223"/>
      <c r="F4" s="223"/>
      <c r="G4" s="223"/>
      <c r="H4" s="223"/>
      <c r="I4" s="223"/>
      <c r="J4" s="223"/>
      <c r="K4" s="223"/>
      <c r="L4" s="223"/>
      <c r="M4" s="223"/>
    </row>
    <row r="5" spans="1:13" ht="21" customHeight="1" x14ac:dyDescent="0.3">
      <c r="A5" s="101" t="s">
        <v>125</v>
      </c>
      <c r="B5" s="101" t="s">
        <v>199</v>
      </c>
      <c r="C5" s="224" t="s">
        <v>136</v>
      </c>
      <c r="D5" s="224"/>
      <c r="E5" s="67" t="s">
        <v>126</v>
      </c>
      <c r="F5" s="101" t="s">
        <v>138</v>
      </c>
      <c r="G5" s="101" t="s">
        <v>139</v>
      </c>
      <c r="H5" s="101" t="s">
        <v>140</v>
      </c>
      <c r="I5" s="101" t="s">
        <v>141</v>
      </c>
      <c r="J5" s="101" t="s">
        <v>142</v>
      </c>
      <c r="K5" s="101" t="s">
        <v>200</v>
      </c>
      <c r="L5" s="67" t="s">
        <v>144</v>
      </c>
      <c r="M5" s="67" t="s">
        <v>145</v>
      </c>
    </row>
    <row r="6" spans="1:13" ht="21" customHeight="1" x14ac:dyDescent="0.3">
      <c r="A6" s="91">
        <v>43739</v>
      </c>
      <c r="B6" s="90">
        <v>0.64930555555555558</v>
      </c>
      <c r="C6" s="210" t="s">
        <v>201</v>
      </c>
      <c r="D6" s="210"/>
      <c r="E6" s="97" t="s">
        <v>202</v>
      </c>
      <c r="F6" s="67" t="s">
        <v>148</v>
      </c>
      <c r="G6" s="81">
        <v>0</v>
      </c>
      <c r="H6" s="81">
        <v>0</v>
      </c>
      <c r="I6" s="81">
        <v>0</v>
      </c>
      <c r="J6" s="81">
        <v>21.4</v>
      </c>
      <c r="K6" s="82">
        <v>0</v>
      </c>
      <c r="L6" s="82">
        <v>0.1</v>
      </c>
      <c r="M6" s="82">
        <v>0</v>
      </c>
    </row>
    <row r="7" spans="1:13" ht="21" customHeight="1" x14ac:dyDescent="0.3">
      <c r="A7" s="91">
        <v>43739</v>
      </c>
      <c r="B7" s="90">
        <v>0.65277777777777779</v>
      </c>
      <c r="C7" s="210" t="s">
        <v>172</v>
      </c>
      <c r="D7" s="210"/>
      <c r="E7" s="97" t="s">
        <v>202</v>
      </c>
      <c r="F7" s="67" t="s">
        <v>152</v>
      </c>
      <c r="G7" s="81">
        <v>0</v>
      </c>
      <c r="H7" s="81">
        <v>0</v>
      </c>
      <c r="I7" s="81">
        <v>0</v>
      </c>
      <c r="J7" s="81">
        <v>21.5</v>
      </c>
      <c r="K7" s="82">
        <v>0</v>
      </c>
      <c r="L7" s="82">
        <v>0</v>
      </c>
      <c r="M7" s="82">
        <v>0</v>
      </c>
    </row>
    <row r="8" spans="1:13" ht="21" customHeight="1" x14ac:dyDescent="0.3">
      <c r="A8" s="91">
        <v>43739</v>
      </c>
      <c r="B8" s="90">
        <v>0.65625</v>
      </c>
      <c r="C8" s="210" t="s">
        <v>203</v>
      </c>
      <c r="D8" s="210"/>
      <c r="E8" s="97" t="s">
        <v>202</v>
      </c>
      <c r="F8" s="67" t="s">
        <v>163</v>
      </c>
      <c r="G8" s="81">
        <v>0</v>
      </c>
      <c r="H8" s="81">
        <v>0</v>
      </c>
      <c r="I8" s="81">
        <v>0</v>
      </c>
      <c r="J8" s="81">
        <v>21.4</v>
      </c>
      <c r="K8" s="82">
        <v>0</v>
      </c>
      <c r="L8" s="82">
        <v>0</v>
      </c>
      <c r="M8" s="82">
        <v>0</v>
      </c>
    </row>
    <row r="9" spans="1:13" ht="21" customHeight="1" x14ac:dyDescent="0.3">
      <c r="A9" s="91">
        <v>43740</v>
      </c>
      <c r="B9" s="90">
        <v>0.64583333333333337</v>
      </c>
      <c r="C9" s="210" t="s">
        <v>204</v>
      </c>
      <c r="D9" s="210"/>
      <c r="E9" s="97" t="s">
        <v>205</v>
      </c>
      <c r="F9" s="67" t="s">
        <v>148</v>
      </c>
      <c r="G9" s="81">
        <v>0</v>
      </c>
      <c r="H9" s="81">
        <v>0</v>
      </c>
      <c r="I9" s="81">
        <v>0</v>
      </c>
      <c r="J9" s="81">
        <v>21.3</v>
      </c>
      <c r="K9" s="82">
        <v>0</v>
      </c>
      <c r="L9" s="82">
        <v>0</v>
      </c>
      <c r="M9" s="82">
        <v>0</v>
      </c>
    </row>
    <row r="10" spans="1:13" ht="21" customHeight="1" x14ac:dyDescent="0.3">
      <c r="A10" s="91">
        <v>43740</v>
      </c>
      <c r="B10" s="90">
        <v>0.64583333333333337</v>
      </c>
      <c r="C10" s="210" t="s">
        <v>185</v>
      </c>
      <c r="D10" s="210"/>
      <c r="E10" s="97" t="s">
        <v>205</v>
      </c>
      <c r="F10" s="67" t="s">
        <v>152</v>
      </c>
      <c r="G10" s="81">
        <v>0</v>
      </c>
      <c r="H10" s="81">
        <v>0</v>
      </c>
      <c r="I10" s="81">
        <v>0</v>
      </c>
      <c r="J10" s="81">
        <v>20.9</v>
      </c>
      <c r="K10" s="82">
        <v>0</v>
      </c>
      <c r="L10" s="82">
        <v>0.1</v>
      </c>
      <c r="M10" s="82">
        <v>0</v>
      </c>
    </row>
    <row r="11" spans="1:13" ht="21" customHeight="1" x14ac:dyDescent="0.3">
      <c r="A11" s="91">
        <v>43740</v>
      </c>
      <c r="B11" s="90">
        <v>0.64583333333333337</v>
      </c>
      <c r="C11" s="210" t="s">
        <v>186</v>
      </c>
      <c r="D11" s="210"/>
      <c r="E11" s="97" t="s">
        <v>205</v>
      </c>
      <c r="F11" s="67" t="s">
        <v>163</v>
      </c>
      <c r="G11" s="81">
        <v>0</v>
      </c>
      <c r="H11" s="81">
        <v>0</v>
      </c>
      <c r="I11" s="81">
        <v>0</v>
      </c>
      <c r="J11" s="81">
        <v>21.3</v>
      </c>
      <c r="K11" s="82">
        <v>0.1</v>
      </c>
      <c r="L11" s="82">
        <v>0.2</v>
      </c>
      <c r="M11" s="82">
        <v>0</v>
      </c>
    </row>
    <row r="12" spans="1:13" ht="21" customHeight="1" x14ac:dyDescent="0.3">
      <c r="A12" s="91">
        <v>43741</v>
      </c>
      <c r="B12" s="90">
        <v>0.64583333333333337</v>
      </c>
      <c r="C12" s="210" t="s">
        <v>201</v>
      </c>
      <c r="D12" s="210"/>
      <c r="E12" s="97" t="s">
        <v>206</v>
      </c>
      <c r="F12" s="67" t="s">
        <v>148</v>
      </c>
      <c r="G12" s="81">
        <v>0</v>
      </c>
      <c r="H12" s="81">
        <v>0</v>
      </c>
      <c r="I12" s="81">
        <v>0</v>
      </c>
      <c r="J12" s="81">
        <v>21.6</v>
      </c>
      <c r="K12" s="82">
        <v>0</v>
      </c>
      <c r="L12" s="82">
        <v>0</v>
      </c>
      <c r="M12" s="82">
        <v>0</v>
      </c>
    </row>
    <row r="13" spans="1:13" ht="21" customHeight="1" x14ac:dyDescent="0.3">
      <c r="A13" s="91">
        <v>43741</v>
      </c>
      <c r="B13" s="90">
        <v>0.64583333333333337</v>
      </c>
      <c r="C13" s="210" t="s">
        <v>204</v>
      </c>
      <c r="D13" s="210"/>
      <c r="E13" s="97" t="s">
        <v>207</v>
      </c>
      <c r="F13" s="67" t="s">
        <v>152</v>
      </c>
      <c r="G13" s="81">
        <v>0</v>
      </c>
      <c r="H13" s="81">
        <v>0</v>
      </c>
      <c r="I13" s="81">
        <v>0</v>
      </c>
      <c r="J13" s="81">
        <v>21.3</v>
      </c>
      <c r="K13" s="82">
        <v>0</v>
      </c>
      <c r="L13" s="82">
        <v>0.1</v>
      </c>
      <c r="M13" s="82">
        <v>0</v>
      </c>
    </row>
    <row r="14" spans="1:13" ht="21" customHeight="1" x14ac:dyDescent="0.3">
      <c r="A14" s="91">
        <v>43741</v>
      </c>
      <c r="B14" s="90">
        <v>0.64583333333333337</v>
      </c>
      <c r="C14" s="210" t="s">
        <v>146</v>
      </c>
      <c r="D14" s="210"/>
      <c r="E14" s="97" t="s">
        <v>206</v>
      </c>
      <c r="F14" s="67" t="s">
        <v>163</v>
      </c>
      <c r="G14" s="81">
        <v>0</v>
      </c>
      <c r="H14" s="81">
        <v>0</v>
      </c>
      <c r="I14" s="81">
        <v>0</v>
      </c>
      <c r="J14" s="81">
        <v>21.3</v>
      </c>
      <c r="K14" s="82">
        <v>0</v>
      </c>
      <c r="L14" s="82">
        <v>0.3</v>
      </c>
      <c r="M14" s="82">
        <v>0</v>
      </c>
    </row>
    <row r="15" spans="1:13" ht="21" customHeight="1" x14ac:dyDescent="0.3">
      <c r="A15" s="91">
        <v>43742</v>
      </c>
      <c r="B15" s="90">
        <v>0.64583333333333337</v>
      </c>
      <c r="C15" s="210" t="s">
        <v>204</v>
      </c>
      <c r="D15" s="210"/>
      <c r="E15" s="97" t="s">
        <v>208</v>
      </c>
      <c r="F15" s="67" t="s">
        <v>148</v>
      </c>
      <c r="G15" s="81">
        <v>0</v>
      </c>
      <c r="H15" s="81">
        <v>0</v>
      </c>
      <c r="I15" s="81">
        <v>0</v>
      </c>
      <c r="J15" s="81">
        <v>21.6</v>
      </c>
      <c r="K15" s="82">
        <v>0</v>
      </c>
      <c r="L15" s="82">
        <v>0</v>
      </c>
      <c r="M15" s="82">
        <v>0</v>
      </c>
    </row>
    <row r="16" spans="1:13" ht="21" customHeight="1" x14ac:dyDescent="0.3">
      <c r="A16" s="91">
        <v>43742</v>
      </c>
      <c r="B16" s="90">
        <v>0.64930555555555558</v>
      </c>
      <c r="C16" s="210" t="s">
        <v>185</v>
      </c>
      <c r="D16" s="210"/>
      <c r="E16" s="97" t="s">
        <v>208</v>
      </c>
      <c r="F16" s="67" t="s">
        <v>152</v>
      </c>
      <c r="G16" s="81">
        <v>0</v>
      </c>
      <c r="H16" s="81">
        <v>0</v>
      </c>
      <c r="I16" s="81">
        <v>0</v>
      </c>
      <c r="J16" s="81">
        <v>21.2</v>
      </c>
      <c r="K16" s="82">
        <v>0</v>
      </c>
      <c r="L16" s="82">
        <v>0.1</v>
      </c>
      <c r="M16" s="82">
        <v>0</v>
      </c>
    </row>
    <row r="17" spans="1:13" ht="21" customHeight="1" x14ac:dyDescent="0.3">
      <c r="A17" s="91">
        <v>43742</v>
      </c>
      <c r="B17" s="90">
        <v>0.65138888888888891</v>
      </c>
      <c r="C17" s="210" t="s">
        <v>149</v>
      </c>
      <c r="D17" s="210"/>
      <c r="E17" s="97" t="s">
        <v>208</v>
      </c>
      <c r="F17" s="67" t="s">
        <v>163</v>
      </c>
      <c r="G17" s="81">
        <v>0</v>
      </c>
      <c r="H17" s="81">
        <v>0</v>
      </c>
      <c r="I17" s="81">
        <v>0</v>
      </c>
      <c r="J17" s="81">
        <v>21.4</v>
      </c>
      <c r="K17" s="82">
        <v>0</v>
      </c>
      <c r="L17" s="82">
        <v>3</v>
      </c>
      <c r="M17" s="82">
        <v>0.5</v>
      </c>
    </row>
    <row r="18" spans="1:13" ht="21" customHeight="1" x14ac:dyDescent="0.3">
      <c r="A18" s="91">
        <v>43743</v>
      </c>
      <c r="B18" s="90">
        <v>0.47916666666666669</v>
      </c>
      <c r="C18" s="210" t="s">
        <v>209</v>
      </c>
      <c r="D18" s="210"/>
      <c r="E18" s="97" t="s">
        <v>210</v>
      </c>
      <c r="F18" s="67" t="s">
        <v>148</v>
      </c>
      <c r="G18" s="81">
        <v>0</v>
      </c>
      <c r="H18" s="81">
        <v>0</v>
      </c>
      <c r="I18" s="81">
        <v>0</v>
      </c>
      <c r="J18" s="81">
        <v>21.1</v>
      </c>
      <c r="K18" s="82">
        <v>0</v>
      </c>
      <c r="L18" s="82">
        <v>0.1</v>
      </c>
      <c r="M18" s="82">
        <v>0</v>
      </c>
    </row>
    <row r="19" spans="1:13" ht="21" customHeight="1" x14ac:dyDescent="0.3">
      <c r="A19" s="91">
        <v>43743</v>
      </c>
      <c r="B19" s="90">
        <v>0.47916666666666669</v>
      </c>
      <c r="C19" s="210" t="s">
        <v>185</v>
      </c>
      <c r="D19" s="210"/>
      <c r="E19" s="97" t="s">
        <v>210</v>
      </c>
      <c r="F19" s="67" t="s">
        <v>152</v>
      </c>
      <c r="G19" s="81">
        <v>0</v>
      </c>
      <c r="H19" s="81">
        <v>0</v>
      </c>
      <c r="I19" s="81">
        <v>0</v>
      </c>
      <c r="J19" s="81">
        <v>21.1</v>
      </c>
      <c r="K19" s="82">
        <v>0</v>
      </c>
      <c r="L19" s="82">
        <v>0.2</v>
      </c>
      <c r="M19" s="82">
        <v>0</v>
      </c>
    </row>
    <row r="20" spans="1:13" ht="21" customHeight="1" x14ac:dyDescent="0.3">
      <c r="A20" s="91">
        <v>43743</v>
      </c>
      <c r="B20" s="90">
        <v>0.47916666666666669</v>
      </c>
      <c r="C20" s="210" t="s">
        <v>211</v>
      </c>
      <c r="D20" s="210"/>
      <c r="E20" s="97" t="s">
        <v>210</v>
      </c>
      <c r="F20" s="67" t="s">
        <v>163</v>
      </c>
      <c r="G20" s="81">
        <v>0</v>
      </c>
      <c r="H20" s="81">
        <v>0</v>
      </c>
      <c r="I20" s="81">
        <v>0</v>
      </c>
      <c r="J20" s="81">
        <v>20.9</v>
      </c>
      <c r="K20" s="82">
        <v>0</v>
      </c>
      <c r="L20" s="82">
        <v>0.2</v>
      </c>
      <c r="M20" s="82">
        <v>0</v>
      </c>
    </row>
    <row r="21" spans="1:13" ht="21" customHeight="1" x14ac:dyDescent="0.3">
      <c r="A21" s="91">
        <v>43745</v>
      </c>
      <c r="B21" s="90"/>
      <c r="C21" s="210" t="s">
        <v>212</v>
      </c>
      <c r="D21" s="210"/>
      <c r="E21" s="97"/>
      <c r="F21" s="67" t="s">
        <v>148</v>
      </c>
      <c r="G21" s="81" t="s">
        <v>261</v>
      </c>
      <c r="H21" s="81" t="s">
        <v>261</v>
      </c>
      <c r="I21" s="81" t="s">
        <v>261</v>
      </c>
      <c r="J21" s="81" t="s">
        <v>261</v>
      </c>
      <c r="K21" s="81" t="s">
        <v>261</v>
      </c>
      <c r="L21" s="81" t="s">
        <v>261</v>
      </c>
      <c r="M21" s="81" t="s">
        <v>261</v>
      </c>
    </row>
    <row r="22" spans="1:13" ht="21" customHeight="1" x14ac:dyDescent="0.3">
      <c r="A22" s="91">
        <v>43745</v>
      </c>
      <c r="B22" s="90"/>
      <c r="C22" s="221" t="s">
        <v>213</v>
      </c>
      <c r="D22" s="221"/>
      <c r="E22" s="97"/>
      <c r="F22" s="67" t="s">
        <v>152</v>
      </c>
      <c r="G22" s="81" t="s">
        <v>261</v>
      </c>
      <c r="H22" s="81" t="s">
        <v>261</v>
      </c>
      <c r="I22" s="81" t="s">
        <v>261</v>
      </c>
      <c r="J22" s="81" t="s">
        <v>261</v>
      </c>
      <c r="K22" s="81" t="s">
        <v>261</v>
      </c>
      <c r="L22" s="81" t="s">
        <v>261</v>
      </c>
      <c r="M22" s="81" t="s">
        <v>261</v>
      </c>
    </row>
    <row r="23" spans="1:13" ht="21" customHeight="1" x14ac:dyDescent="0.3">
      <c r="A23" s="91">
        <v>43745</v>
      </c>
      <c r="B23" s="90"/>
      <c r="C23" s="221"/>
      <c r="D23" s="221"/>
      <c r="E23" s="97"/>
      <c r="F23" s="67" t="s">
        <v>163</v>
      </c>
      <c r="G23" s="81" t="s">
        <v>261</v>
      </c>
      <c r="H23" s="81" t="s">
        <v>261</v>
      </c>
      <c r="I23" s="81" t="s">
        <v>261</v>
      </c>
      <c r="J23" s="81" t="s">
        <v>261</v>
      </c>
      <c r="K23" s="81" t="s">
        <v>261</v>
      </c>
      <c r="L23" s="81" t="s">
        <v>261</v>
      </c>
      <c r="M23" s="81" t="s">
        <v>261</v>
      </c>
    </row>
    <row r="24" spans="1:13" ht="21" customHeight="1" x14ac:dyDescent="0.3">
      <c r="A24" s="91">
        <v>43746</v>
      </c>
      <c r="B24" s="90">
        <v>0.65277777777777779</v>
      </c>
      <c r="C24" s="210" t="s">
        <v>209</v>
      </c>
      <c r="D24" s="210"/>
      <c r="E24" s="97" t="s">
        <v>214</v>
      </c>
      <c r="F24" s="67" t="s">
        <v>148</v>
      </c>
      <c r="G24" s="68">
        <v>0</v>
      </c>
      <c r="H24" s="68">
        <v>0</v>
      </c>
      <c r="I24" s="68">
        <v>0</v>
      </c>
      <c r="J24" s="68">
        <v>21.3</v>
      </c>
      <c r="K24" s="70">
        <v>0</v>
      </c>
      <c r="L24" s="70">
        <v>0.3</v>
      </c>
      <c r="M24" s="70">
        <v>0.1</v>
      </c>
    </row>
    <row r="25" spans="1:13" ht="21" customHeight="1" x14ac:dyDescent="0.3">
      <c r="A25" s="91">
        <v>43746</v>
      </c>
      <c r="B25" s="90">
        <v>0.65277777777777779</v>
      </c>
      <c r="C25" s="210" t="s">
        <v>185</v>
      </c>
      <c r="D25" s="210"/>
      <c r="E25" s="97" t="s">
        <v>214</v>
      </c>
      <c r="F25" s="67" t="s">
        <v>152</v>
      </c>
      <c r="G25" s="68">
        <v>0</v>
      </c>
      <c r="H25" s="68">
        <v>0</v>
      </c>
      <c r="I25" s="68">
        <v>0</v>
      </c>
      <c r="J25" s="68">
        <v>20.9</v>
      </c>
      <c r="K25" s="70">
        <v>0</v>
      </c>
      <c r="L25" s="70">
        <v>0.2</v>
      </c>
      <c r="M25" s="70">
        <v>0</v>
      </c>
    </row>
    <row r="26" spans="1:13" ht="21" customHeight="1" x14ac:dyDescent="0.3">
      <c r="A26" s="91">
        <v>43746</v>
      </c>
      <c r="B26" s="90">
        <v>0.65277777777777779</v>
      </c>
      <c r="C26" s="210" t="s">
        <v>215</v>
      </c>
      <c r="D26" s="210"/>
      <c r="E26" s="97" t="s">
        <v>214</v>
      </c>
      <c r="F26" s="67" t="s">
        <v>163</v>
      </c>
      <c r="G26" s="68">
        <v>0</v>
      </c>
      <c r="H26" s="68">
        <v>0</v>
      </c>
      <c r="I26" s="68">
        <v>0</v>
      </c>
      <c r="J26" s="68">
        <v>21.5</v>
      </c>
      <c r="K26" s="70">
        <v>0</v>
      </c>
      <c r="L26" s="70">
        <v>0.7</v>
      </c>
      <c r="M26" s="70">
        <v>0.1</v>
      </c>
    </row>
    <row r="27" spans="1:13" ht="21" customHeight="1" x14ac:dyDescent="0.3">
      <c r="A27" s="91">
        <v>43747</v>
      </c>
      <c r="B27" s="90">
        <v>0.65277777777777779</v>
      </c>
      <c r="C27" s="210" t="s">
        <v>216</v>
      </c>
      <c r="D27" s="210"/>
      <c r="E27" s="97" t="s">
        <v>217</v>
      </c>
      <c r="F27" s="67" t="s">
        <v>148</v>
      </c>
      <c r="G27" s="68">
        <v>0</v>
      </c>
      <c r="H27" s="68">
        <v>0</v>
      </c>
      <c r="I27" s="68">
        <v>0</v>
      </c>
      <c r="J27" s="68">
        <v>20.9</v>
      </c>
      <c r="K27" s="70">
        <v>0</v>
      </c>
      <c r="L27" s="70">
        <v>0</v>
      </c>
      <c r="M27" s="70">
        <v>0</v>
      </c>
    </row>
    <row r="28" spans="1:13" ht="21" customHeight="1" x14ac:dyDescent="0.3">
      <c r="A28" s="91">
        <v>43747</v>
      </c>
      <c r="B28" s="90">
        <v>0.65277777777777779</v>
      </c>
      <c r="C28" s="210" t="s">
        <v>218</v>
      </c>
      <c r="D28" s="210"/>
      <c r="E28" s="97" t="s">
        <v>217</v>
      </c>
      <c r="F28" s="67" t="s">
        <v>152</v>
      </c>
      <c r="G28" s="68">
        <v>0</v>
      </c>
      <c r="H28" s="68">
        <v>0</v>
      </c>
      <c r="I28" s="68">
        <v>0</v>
      </c>
      <c r="J28" s="68">
        <v>20.9</v>
      </c>
      <c r="K28" s="70">
        <v>0</v>
      </c>
      <c r="L28" s="70">
        <v>0</v>
      </c>
      <c r="M28" s="70">
        <v>0</v>
      </c>
    </row>
    <row r="29" spans="1:13" ht="21" customHeight="1" x14ac:dyDescent="0.3">
      <c r="A29" s="91">
        <v>43747</v>
      </c>
      <c r="B29" s="90">
        <v>0.65277777777777779</v>
      </c>
      <c r="C29" s="210" t="s">
        <v>171</v>
      </c>
      <c r="D29" s="210"/>
      <c r="E29" s="97" t="s">
        <v>217</v>
      </c>
      <c r="F29" s="67" t="s">
        <v>163</v>
      </c>
      <c r="G29" s="68">
        <v>0</v>
      </c>
      <c r="H29" s="68">
        <v>0</v>
      </c>
      <c r="I29" s="68">
        <v>0</v>
      </c>
      <c r="J29" s="68">
        <v>20.9</v>
      </c>
      <c r="K29" s="70">
        <v>0</v>
      </c>
      <c r="L29" s="70">
        <v>3.5</v>
      </c>
      <c r="M29" s="70">
        <v>2.1</v>
      </c>
    </row>
    <row r="30" spans="1:13" ht="21" customHeight="1" x14ac:dyDescent="0.3">
      <c r="A30" s="91">
        <v>43748</v>
      </c>
      <c r="B30" s="90">
        <v>0.6875</v>
      </c>
      <c r="C30" s="210" t="s">
        <v>216</v>
      </c>
      <c r="D30" s="210"/>
      <c r="E30" s="97" t="s">
        <v>219</v>
      </c>
      <c r="F30" s="67" t="s">
        <v>148</v>
      </c>
      <c r="G30" s="68">
        <v>0</v>
      </c>
      <c r="H30" s="68">
        <v>0</v>
      </c>
      <c r="I30" s="68">
        <v>0</v>
      </c>
      <c r="J30" s="68">
        <v>21.3</v>
      </c>
      <c r="K30" s="70">
        <v>0.1</v>
      </c>
      <c r="L30" s="70">
        <v>0.2</v>
      </c>
      <c r="M30" s="70">
        <v>0</v>
      </c>
    </row>
    <row r="31" spans="1:13" ht="21" customHeight="1" x14ac:dyDescent="0.3">
      <c r="A31" s="91">
        <v>43748</v>
      </c>
      <c r="B31" s="90">
        <v>0.6875</v>
      </c>
      <c r="C31" s="210" t="s">
        <v>218</v>
      </c>
      <c r="D31" s="210"/>
      <c r="E31" s="97" t="s">
        <v>219</v>
      </c>
      <c r="F31" s="67" t="s">
        <v>152</v>
      </c>
      <c r="G31" s="68">
        <v>0</v>
      </c>
      <c r="H31" s="68">
        <v>0</v>
      </c>
      <c r="I31" s="68">
        <v>0</v>
      </c>
      <c r="J31" s="68">
        <v>20.9</v>
      </c>
      <c r="K31" s="70">
        <v>0.2</v>
      </c>
      <c r="L31" s="70">
        <v>0.2</v>
      </c>
      <c r="M31" s="70">
        <v>0</v>
      </c>
    </row>
    <row r="32" spans="1:13" ht="21" customHeight="1" x14ac:dyDescent="0.3">
      <c r="A32" s="91">
        <v>43748</v>
      </c>
      <c r="B32" s="90">
        <v>0.6875</v>
      </c>
      <c r="C32" s="210" t="s">
        <v>171</v>
      </c>
      <c r="D32" s="210"/>
      <c r="E32" s="97" t="s">
        <v>219</v>
      </c>
      <c r="F32" s="67" t="s">
        <v>163</v>
      </c>
      <c r="G32" s="68">
        <v>0</v>
      </c>
      <c r="H32" s="68">
        <v>0</v>
      </c>
      <c r="I32" s="68">
        <v>0</v>
      </c>
      <c r="J32" s="68">
        <v>21.2</v>
      </c>
      <c r="K32" s="70">
        <v>0.2</v>
      </c>
      <c r="L32" s="70">
        <v>1.4</v>
      </c>
      <c r="M32" s="70">
        <v>0.2</v>
      </c>
    </row>
    <row r="33" spans="1:13" ht="21" customHeight="1" x14ac:dyDescent="0.3">
      <c r="A33" s="91">
        <v>43749</v>
      </c>
      <c r="B33" s="90">
        <v>0.65277777777777779</v>
      </c>
      <c r="C33" s="210" t="s">
        <v>216</v>
      </c>
      <c r="D33" s="210"/>
      <c r="E33" s="97" t="s">
        <v>220</v>
      </c>
      <c r="F33" s="67" t="s">
        <v>148</v>
      </c>
      <c r="G33" s="68">
        <v>0</v>
      </c>
      <c r="H33" s="68">
        <v>0</v>
      </c>
      <c r="I33" s="68">
        <v>0</v>
      </c>
      <c r="J33" s="68">
        <v>21.5</v>
      </c>
      <c r="K33" s="70">
        <v>0</v>
      </c>
      <c r="L33" s="70">
        <v>0.2</v>
      </c>
      <c r="M33" s="70">
        <v>0</v>
      </c>
    </row>
    <row r="34" spans="1:13" ht="21" customHeight="1" x14ac:dyDescent="0.3">
      <c r="A34" s="91">
        <v>43749</v>
      </c>
      <c r="B34" s="90">
        <v>0.65625</v>
      </c>
      <c r="C34" s="210" t="s">
        <v>218</v>
      </c>
      <c r="D34" s="210"/>
      <c r="E34" s="97" t="s">
        <v>220</v>
      </c>
      <c r="F34" s="67" t="s">
        <v>152</v>
      </c>
      <c r="G34" s="68">
        <v>0</v>
      </c>
      <c r="H34" s="68">
        <v>0</v>
      </c>
      <c r="I34" s="68">
        <v>0</v>
      </c>
      <c r="J34" s="68">
        <v>20.9</v>
      </c>
      <c r="K34" s="70">
        <v>0.1</v>
      </c>
      <c r="L34" s="70">
        <v>0.1</v>
      </c>
      <c r="M34" s="70">
        <v>0</v>
      </c>
    </row>
    <row r="35" spans="1:13" ht="21" customHeight="1" x14ac:dyDescent="0.3">
      <c r="A35" s="91">
        <v>43749</v>
      </c>
      <c r="B35" s="90">
        <v>0.65833333333333333</v>
      </c>
      <c r="C35" s="210" t="s">
        <v>171</v>
      </c>
      <c r="D35" s="210"/>
      <c r="E35" s="97" t="s">
        <v>220</v>
      </c>
      <c r="F35" s="67" t="s">
        <v>163</v>
      </c>
      <c r="G35" s="68">
        <v>0</v>
      </c>
      <c r="H35" s="68">
        <v>0</v>
      </c>
      <c r="I35" s="68">
        <v>0</v>
      </c>
      <c r="J35" s="68">
        <v>21.3</v>
      </c>
      <c r="K35" s="70">
        <v>0</v>
      </c>
      <c r="L35" s="70">
        <v>0.2</v>
      </c>
      <c r="M35" s="70">
        <v>0</v>
      </c>
    </row>
    <row r="36" spans="1:13" ht="21" customHeight="1" x14ac:dyDescent="0.3">
      <c r="A36" s="91">
        <v>43752</v>
      </c>
      <c r="B36" s="90">
        <v>0.65625</v>
      </c>
      <c r="C36" s="210" t="s">
        <v>221</v>
      </c>
      <c r="D36" s="210"/>
      <c r="E36" s="97" t="s">
        <v>222</v>
      </c>
      <c r="F36" s="67" t="s">
        <v>148</v>
      </c>
      <c r="G36" s="68">
        <v>0</v>
      </c>
      <c r="H36" s="68">
        <v>0</v>
      </c>
      <c r="I36" s="68">
        <v>0</v>
      </c>
      <c r="J36" s="68">
        <v>21.4</v>
      </c>
      <c r="K36" s="70">
        <v>0</v>
      </c>
      <c r="L36" s="70">
        <v>0.2</v>
      </c>
      <c r="M36" s="70">
        <v>0</v>
      </c>
    </row>
    <row r="37" spans="1:13" ht="21" customHeight="1" x14ac:dyDescent="0.3">
      <c r="A37" s="91">
        <v>43752</v>
      </c>
      <c r="B37" s="90">
        <v>0.65625</v>
      </c>
      <c r="C37" s="210" t="s">
        <v>223</v>
      </c>
      <c r="D37" s="210"/>
      <c r="E37" s="97" t="s">
        <v>222</v>
      </c>
      <c r="F37" s="67" t="s">
        <v>152</v>
      </c>
      <c r="G37" s="68">
        <v>0</v>
      </c>
      <c r="H37" s="68">
        <v>0</v>
      </c>
      <c r="I37" s="68">
        <v>0</v>
      </c>
      <c r="J37" s="68">
        <v>21.5</v>
      </c>
      <c r="K37" s="70">
        <v>0</v>
      </c>
      <c r="L37" s="70">
        <v>0.2</v>
      </c>
      <c r="M37" s="70">
        <v>0</v>
      </c>
    </row>
    <row r="38" spans="1:13" ht="21" customHeight="1" x14ac:dyDescent="0.3">
      <c r="A38" s="91">
        <v>43752</v>
      </c>
      <c r="B38" s="90">
        <v>0.65625</v>
      </c>
      <c r="C38" s="210" t="s">
        <v>224</v>
      </c>
      <c r="D38" s="210"/>
      <c r="E38" s="97" t="s">
        <v>222</v>
      </c>
      <c r="F38" s="67" t="s">
        <v>163</v>
      </c>
      <c r="G38" s="68">
        <v>0</v>
      </c>
      <c r="H38" s="68">
        <v>0</v>
      </c>
      <c r="I38" s="68">
        <v>0</v>
      </c>
      <c r="J38" s="68">
        <v>21.4</v>
      </c>
      <c r="K38" s="70">
        <v>0</v>
      </c>
      <c r="L38" s="70">
        <v>0.2</v>
      </c>
      <c r="M38" s="70">
        <v>0</v>
      </c>
    </row>
    <row r="39" spans="1:13" ht="21" customHeight="1" x14ac:dyDescent="0.3">
      <c r="A39" s="91">
        <v>43753</v>
      </c>
      <c r="B39" s="90">
        <v>0.64583333333333337</v>
      </c>
      <c r="C39" s="210" t="s">
        <v>225</v>
      </c>
      <c r="D39" s="210"/>
      <c r="E39" s="97" t="s">
        <v>226</v>
      </c>
      <c r="F39" s="67" t="s">
        <v>148</v>
      </c>
      <c r="G39" s="68">
        <v>0</v>
      </c>
      <c r="H39" s="68">
        <v>0</v>
      </c>
      <c r="I39" s="68">
        <v>0</v>
      </c>
      <c r="J39" s="68">
        <v>21.4</v>
      </c>
      <c r="K39" s="70">
        <v>0</v>
      </c>
      <c r="L39" s="70">
        <v>0.1</v>
      </c>
      <c r="M39" s="70">
        <v>0</v>
      </c>
    </row>
    <row r="40" spans="1:13" ht="21" customHeight="1" x14ac:dyDescent="0.3">
      <c r="A40" s="91">
        <v>43753</v>
      </c>
      <c r="B40" s="90">
        <v>0.64930555555555558</v>
      </c>
      <c r="C40" s="210" t="s">
        <v>227</v>
      </c>
      <c r="D40" s="210"/>
      <c r="E40" s="97" t="s">
        <v>226</v>
      </c>
      <c r="F40" s="67" t="s">
        <v>152</v>
      </c>
      <c r="G40" s="68">
        <v>0</v>
      </c>
      <c r="H40" s="68">
        <v>0</v>
      </c>
      <c r="I40" s="68">
        <v>0</v>
      </c>
      <c r="J40" s="68">
        <v>21.6</v>
      </c>
      <c r="K40" s="70">
        <v>0</v>
      </c>
      <c r="L40" s="70">
        <v>0.1</v>
      </c>
      <c r="M40" s="70">
        <v>0</v>
      </c>
    </row>
    <row r="41" spans="1:13" ht="21" customHeight="1" x14ac:dyDescent="0.3">
      <c r="A41" s="91">
        <v>43753</v>
      </c>
      <c r="B41" s="90">
        <v>0.65277777777777779</v>
      </c>
      <c r="C41" s="210" t="s">
        <v>228</v>
      </c>
      <c r="D41" s="210"/>
      <c r="E41" s="97" t="s">
        <v>226</v>
      </c>
      <c r="F41" s="67" t="s">
        <v>163</v>
      </c>
      <c r="G41" s="68">
        <v>0</v>
      </c>
      <c r="H41" s="68">
        <v>0</v>
      </c>
      <c r="I41" s="68">
        <v>0</v>
      </c>
      <c r="J41" s="68">
        <v>21.4</v>
      </c>
      <c r="K41" s="70">
        <v>0</v>
      </c>
      <c r="L41" s="70">
        <v>3.7</v>
      </c>
      <c r="M41" s="70">
        <v>0.5</v>
      </c>
    </row>
    <row r="42" spans="1:13" ht="21" customHeight="1" x14ac:dyDescent="0.3">
      <c r="A42" s="91">
        <v>43754</v>
      </c>
      <c r="B42" s="90">
        <v>0.64930555555555558</v>
      </c>
      <c r="C42" s="210" t="s">
        <v>229</v>
      </c>
      <c r="D42" s="210"/>
      <c r="E42" s="97" t="s">
        <v>230</v>
      </c>
      <c r="F42" s="67" t="s">
        <v>148</v>
      </c>
      <c r="G42" s="68">
        <v>0</v>
      </c>
      <c r="H42" s="68">
        <v>0</v>
      </c>
      <c r="I42" s="68">
        <v>0</v>
      </c>
      <c r="J42" s="68">
        <v>20.9</v>
      </c>
      <c r="K42" s="70">
        <v>0</v>
      </c>
      <c r="L42" s="70">
        <v>0.3</v>
      </c>
      <c r="M42" s="70">
        <v>0</v>
      </c>
    </row>
    <row r="43" spans="1:13" ht="21" customHeight="1" x14ac:dyDescent="0.3">
      <c r="A43" s="91">
        <v>43754</v>
      </c>
      <c r="B43" s="90">
        <v>0.65277777777777779</v>
      </c>
      <c r="C43" s="210" t="s">
        <v>231</v>
      </c>
      <c r="D43" s="210"/>
      <c r="E43" s="97" t="s">
        <v>230</v>
      </c>
      <c r="F43" s="67" t="s">
        <v>152</v>
      </c>
      <c r="G43" s="68">
        <v>0</v>
      </c>
      <c r="H43" s="68">
        <v>0</v>
      </c>
      <c r="I43" s="68">
        <v>0</v>
      </c>
      <c r="J43" s="68">
        <v>20.9</v>
      </c>
      <c r="K43" s="70">
        <v>0</v>
      </c>
      <c r="L43" s="70">
        <v>0.3</v>
      </c>
      <c r="M43" s="70">
        <v>0</v>
      </c>
    </row>
    <row r="44" spans="1:13" ht="21" customHeight="1" x14ac:dyDescent="0.3">
      <c r="A44" s="91">
        <v>43754</v>
      </c>
      <c r="B44" s="90">
        <v>0.65625</v>
      </c>
      <c r="C44" s="210" t="s">
        <v>232</v>
      </c>
      <c r="D44" s="210"/>
      <c r="E44" s="97" t="s">
        <v>230</v>
      </c>
      <c r="F44" s="67" t="s">
        <v>163</v>
      </c>
      <c r="G44" s="68">
        <v>0</v>
      </c>
      <c r="H44" s="68">
        <v>0</v>
      </c>
      <c r="I44" s="68">
        <v>0</v>
      </c>
      <c r="J44" s="68">
        <v>21.6</v>
      </c>
      <c r="K44" s="70">
        <v>0</v>
      </c>
      <c r="L44" s="70">
        <v>4.2</v>
      </c>
      <c r="M44" s="70">
        <v>0.7</v>
      </c>
    </row>
    <row r="45" spans="1:13" ht="21" customHeight="1" x14ac:dyDescent="0.3">
      <c r="A45" s="91">
        <v>43755</v>
      </c>
      <c r="B45" s="90">
        <v>0.66666666666666663</v>
      </c>
      <c r="C45" s="210" t="s">
        <v>233</v>
      </c>
      <c r="D45" s="210"/>
      <c r="E45" s="97" t="s">
        <v>234</v>
      </c>
      <c r="F45" s="67" t="s">
        <v>148</v>
      </c>
      <c r="G45" s="68">
        <v>0</v>
      </c>
      <c r="H45" s="68">
        <v>0</v>
      </c>
      <c r="I45" s="68">
        <v>0</v>
      </c>
      <c r="J45" s="68">
        <v>20.9</v>
      </c>
      <c r="K45" s="70">
        <v>0</v>
      </c>
      <c r="L45" s="70">
        <v>0.1</v>
      </c>
      <c r="M45" s="70">
        <v>0</v>
      </c>
    </row>
    <row r="46" spans="1:13" ht="21" customHeight="1" x14ac:dyDescent="0.3">
      <c r="A46" s="91">
        <v>43755</v>
      </c>
      <c r="B46" s="90">
        <v>0.67013888888888884</v>
      </c>
      <c r="C46" s="210" t="s">
        <v>235</v>
      </c>
      <c r="D46" s="210"/>
      <c r="E46" s="97" t="s">
        <v>234</v>
      </c>
      <c r="F46" s="67" t="s">
        <v>152</v>
      </c>
      <c r="G46" s="68">
        <v>0</v>
      </c>
      <c r="H46" s="68">
        <v>0</v>
      </c>
      <c r="I46" s="68">
        <v>0</v>
      </c>
      <c r="J46" s="68">
        <v>20.9</v>
      </c>
      <c r="K46" s="70">
        <v>0.1</v>
      </c>
      <c r="L46" s="70">
        <v>0.1</v>
      </c>
      <c r="M46" s="70">
        <v>0</v>
      </c>
    </row>
    <row r="47" spans="1:13" ht="21" customHeight="1" x14ac:dyDescent="0.3">
      <c r="A47" s="91">
        <v>43755</v>
      </c>
      <c r="B47" s="90">
        <v>0.67361111111111116</v>
      </c>
      <c r="C47" s="210" t="s">
        <v>236</v>
      </c>
      <c r="D47" s="210"/>
      <c r="E47" s="97" t="s">
        <v>234</v>
      </c>
      <c r="F47" s="67" t="s">
        <v>163</v>
      </c>
      <c r="G47" s="68">
        <v>0</v>
      </c>
      <c r="H47" s="68">
        <v>0</v>
      </c>
      <c r="I47" s="68">
        <v>0</v>
      </c>
      <c r="J47" s="68">
        <v>20.9</v>
      </c>
      <c r="K47" s="70">
        <v>0</v>
      </c>
      <c r="L47" s="70">
        <v>0.6</v>
      </c>
      <c r="M47" s="70">
        <v>0</v>
      </c>
    </row>
    <row r="48" spans="1:13" ht="21" customHeight="1" x14ac:dyDescent="0.3">
      <c r="A48" s="91">
        <v>43756</v>
      </c>
      <c r="B48" s="90">
        <v>0.64583333333333337</v>
      </c>
      <c r="C48" s="210" t="s">
        <v>239</v>
      </c>
      <c r="D48" s="210"/>
      <c r="E48" s="97" t="s">
        <v>169</v>
      </c>
      <c r="F48" s="67" t="s">
        <v>148</v>
      </c>
      <c r="G48" s="68">
        <v>0</v>
      </c>
      <c r="H48" s="68">
        <v>0</v>
      </c>
      <c r="I48" s="68">
        <v>0</v>
      </c>
      <c r="J48" s="68">
        <v>20.9</v>
      </c>
      <c r="K48" s="70">
        <v>0</v>
      </c>
      <c r="L48" s="70">
        <v>0.3</v>
      </c>
      <c r="M48" s="70">
        <v>0</v>
      </c>
    </row>
    <row r="49" spans="1:13" ht="21" customHeight="1" x14ac:dyDescent="0.3">
      <c r="A49" s="91">
        <v>43756</v>
      </c>
      <c r="B49" s="90">
        <v>0.64583333333333337</v>
      </c>
      <c r="C49" s="210" t="s">
        <v>240</v>
      </c>
      <c r="D49" s="210"/>
      <c r="E49" s="97" t="s">
        <v>169</v>
      </c>
      <c r="F49" s="67" t="s">
        <v>152</v>
      </c>
      <c r="G49" s="68">
        <v>0</v>
      </c>
      <c r="H49" s="68">
        <v>0</v>
      </c>
      <c r="I49" s="68">
        <v>0</v>
      </c>
      <c r="J49" s="68">
        <v>20.9</v>
      </c>
      <c r="K49" s="70">
        <v>0</v>
      </c>
      <c r="L49" s="70">
        <v>0</v>
      </c>
      <c r="M49" s="70">
        <v>0</v>
      </c>
    </row>
    <row r="50" spans="1:13" ht="21" customHeight="1" x14ac:dyDescent="0.3">
      <c r="A50" s="91">
        <v>43756</v>
      </c>
      <c r="B50" s="90">
        <v>0.64583333333333337</v>
      </c>
      <c r="C50" s="210" t="s">
        <v>149</v>
      </c>
      <c r="D50" s="210"/>
      <c r="E50" s="97" t="s">
        <v>169</v>
      </c>
      <c r="F50" s="67" t="s">
        <v>163</v>
      </c>
      <c r="G50" s="68">
        <v>0</v>
      </c>
      <c r="H50" s="68">
        <v>0</v>
      </c>
      <c r="I50" s="68">
        <v>0</v>
      </c>
      <c r="J50" s="68">
        <v>20.9</v>
      </c>
      <c r="K50" s="70">
        <v>0</v>
      </c>
      <c r="L50" s="70">
        <v>0.4</v>
      </c>
      <c r="M50" s="70">
        <v>0</v>
      </c>
    </row>
    <row r="51" spans="1:13" ht="21" customHeight="1" x14ac:dyDescent="0.3">
      <c r="A51" s="91">
        <v>43759</v>
      </c>
      <c r="B51" s="90">
        <v>0.58680555555555558</v>
      </c>
      <c r="C51" s="210" t="s">
        <v>233</v>
      </c>
      <c r="D51" s="210"/>
      <c r="E51" s="97" t="s">
        <v>226</v>
      </c>
      <c r="F51" s="67" t="s">
        <v>148</v>
      </c>
      <c r="G51" s="68">
        <v>0</v>
      </c>
      <c r="H51" s="68">
        <v>0</v>
      </c>
      <c r="I51" s="68">
        <v>0</v>
      </c>
      <c r="J51" s="68">
        <v>20.9</v>
      </c>
      <c r="K51" s="70">
        <v>0</v>
      </c>
      <c r="L51" s="70">
        <v>0.2</v>
      </c>
      <c r="M51" s="70">
        <v>0</v>
      </c>
    </row>
    <row r="52" spans="1:13" ht="21" customHeight="1" x14ac:dyDescent="0.3">
      <c r="A52" s="91">
        <v>43759</v>
      </c>
      <c r="B52" s="90">
        <v>0.58680555555555558</v>
      </c>
      <c r="C52" s="210" t="s">
        <v>241</v>
      </c>
      <c r="D52" s="210"/>
      <c r="E52" s="97" t="s">
        <v>226</v>
      </c>
      <c r="F52" s="67" t="s">
        <v>152</v>
      </c>
      <c r="G52" s="68">
        <v>0</v>
      </c>
      <c r="H52" s="68">
        <v>0</v>
      </c>
      <c r="I52" s="68">
        <v>0</v>
      </c>
      <c r="J52" s="68">
        <v>20.9</v>
      </c>
      <c r="K52" s="70">
        <v>0</v>
      </c>
      <c r="L52" s="70">
        <v>0.1</v>
      </c>
      <c r="M52" s="70">
        <v>0</v>
      </c>
    </row>
    <row r="53" spans="1:13" ht="21" customHeight="1" x14ac:dyDescent="0.3">
      <c r="A53" s="91">
        <v>43759</v>
      </c>
      <c r="B53" s="90">
        <v>0.58680555555555558</v>
      </c>
      <c r="C53" s="210" t="s">
        <v>242</v>
      </c>
      <c r="D53" s="210"/>
      <c r="E53" s="97" t="s">
        <v>226</v>
      </c>
      <c r="F53" s="67" t="s">
        <v>163</v>
      </c>
      <c r="G53" s="68">
        <v>0</v>
      </c>
      <c r="H53" s="68">
        <v>0</v>
      </c>
      <c r="I53" s="68">
        <v>0</v>
      </c>
      <c r="J53" s="68">
        <v>20.9</v>
      </c>
      <c r="K53" s="70">
        <v>0</v>
      </c>
      <c r="L53" s="70">
        <v>0.2</v>
      </c>
      <c r="M53" s="70">
        <v>0</v>
      </c>
    </row>
    <row r="54" spans="1:13" ht="21" customHeight="1" x14ac:dyDescent="0.3">
      <c r="A54" s="91">
        <v>43760</v>
      </c>
      <c r="B54" s="90">
        <v>0.60416666666666663</v>
      </c>
      <c r="C54" s="210" t="s">
        <v>243</v>
      </c>
      <c r="D54" s="210"/>
      <c r="E54" s="97" t="s">
        <v>244</v>
      </c>
      <c r="F54" s="67" t="s">
        <v>148</v>
      </c>
      <c r="G54" s="68">
        <v>0</v>
      </c>
      <c r="H54" s="68">
        <v>0</v>
      </c>
      <c r="I54" s="68">
        <v>0</v>
      </c>
      <c r="J54" s="68">
        <v>21.2</v>
      </c>
      <c r="K54" s="70">
        <v>0</v>
      </c>
      <c r="L54" s="70">
        <v>0</v>
      </c>
      <c r="M54" s="70">
        <v>0</v>
      </c>
    </row>
    <row r="55" spans="1:13" ht="21" customHeight="1" x14ac:dyDescent="0.3">
      <c r="A55" s="91">
        <v>43760</v>
      </c>
      <c r="B55" s="90">
        <v>0.60416666666666663</v>
      </c>
      <c r="C55" s="210" t="s">
        <v>245</v>
      </c>
      <c r="D55" s="210"/>
      <c r="E55" s="97" t="s">
        <v>244</v>
      </c>
      <c r="F55" s="67" t="s">
        <v>152</v>
      </c>
      <c r="G55" s="68">
        <v>0</v>
      </c>
      <c r="H55" s="68">
        <v>0</v>
      </c>
      <c r="I55" s="68">
        <v>0</v>
      </c>
      <c r="J55" s="68">
        <v>21.1</v>
      </c>
      <c r="K55" s="70">
        <v>0.1</v>
      </c>
      <c r="L55" s="70">
        <v>0.1</v>
      </c>
      <c r="M55" s="70">
        <v>0</v>
      </c>
    </row>
    <row r="56" spans="1:13" ht="21" customHeight="1" x14ac:dyDescent="0.3">
      <c r="A56" s="91">
        <v>43760</v>
      </c>
      <c r="B56" s="90">
        <v>0.63888888888888895</v>
      </c>
      <c r="C56" s="210" t="s">
        <v>246</v>
      </c>
      <c r="D56" s="210"/>
      <c r="E56" s="97" t="s">
        <v>244</v>
      </c>
      <c r="F56" s="67" t="s">
        <v>163</v>
      </c>
      <c r="G56" s="68">
        <v>0</v>
      </c>
      <c r="H56" s="68">
        <v>0</v>
      </c>
      <c r="I56" s="68">
        <v>0</v>
      </c>
      <c r="J56" s="68">
        <v>21.2</v>
      </c>
      <c r="K56" s="70">
        <v>0</v>
      </c>
      <c r="L56" s="70">
        <v>17</v>
      </c>
      <c r="M56" s="70">
        <v>0.2</v>
      </c>
    </row>
    <row r="57" spans="1:13" ht="21" customHeight="1" x14ac:dyDescent="0.3">
      <c r="A57" s="91">
        <v>43761</v>
      </c>
      <c r="B57" s="90">
        <v>0.68055555555555547</v>
      </c>
      <c r="C57" s="210" t="s">
        <v>247</v>
      </c>
      <c r="D57" s="210"/>
      <c r="E57" s="97" t="s">
        <v>206</v>
      </c>
      <c r="F57" s="67" t="s">
        <v>148</v>
      </c>
      <c r="G57" s="68">
        <v>0</v>
      </c>
      <c r="H57" s="68">
        <v>0</v>
      </c>
      <c r="I57" s="68">
        <v>0</v>
      </c>
      <c r="J57" s="68">
        <v>21.3</v>
      </c>
      <c r="K57" s="70">
        <v>0</v>
      </c>
      <c r="L57" s="70">
        <v>0.3</v>
      </c>
      <c r="M57" s="70">
        <v>0</v>
      </c>
    </row>
    <row r="58" spans="1:13" ht="21" customHeight="1" x14ac:dyDescent="0.3">
      <c r="A58" s="91">
        <v>43761</v>
      </c>
      <c r="B58" s="90">
        <v>0.67708333333333337</v>
      </c>
      <c r="C58" s="210" t="s">
        <v>159</v>
      </c>
      <c r="D58" s="210"/>
      <c r="E58" s="97" t="s">
        <v>206</v>
      </c>
      <c r="F58" s="67" t="s">
        <v>152</v>
      </c>
      <c r="G58" s="68">
        <v>0</v>
      </c>
      <c r="H58" s="68">
        <v>0</v>
      </c>
      <c r="I58" s="68">
        <v>0</v>
      </c>
      <c r="J58" s="68">
        <v>20.9</v>
      </c>
      <c r="K58" s="70">
        <v>0</v>
      </c>
      <c r="L58" s="70">
        <v>0.1</v>
      </c>
      <c r="M58" s="70">
        <v>0</v>
      </c>
    </row>
    <row r="59" spans="1:13" ht="21" customHeight="1" x14ac:dyDescent="0.3">
      <c r="A59" s="91">
        <v>43761</v>
      </c>
      <c r="B59" s="90">
        <v>0.67361111111111116</v>
      </c>
      <c r="C59" s="210" t="s">
        <v>248</v>
      </c>
      <c r="D59" s="210"/>
      <c r="E59" s="97" t="s">
        <v>206</v>
      </c>
      <c r="F59" s="67" t="s">
        <v>163</v>
      </c>
      <c r="G59" s="68">
        <v>0</v>
      </c>
      <c r="H59" s="68">
        <v>0</v>
      </c>
      <c r="I59" s="68">
        <v>0</v>
      </c>
      <c r="J59" s="68">
        <v>21.2</v>
      </c>
      <c r="K59" s="70">
        <v>0</v>
      </c>
      <c r="L59" s="70">
        <v>0.7</v>
      </c>
      <c r="M59" s="70">
        <v>0</v>
      </c>
    </row>
    <row r="60" spans="1:13" ht="21" customHeight="1" x14ac:dyDescent="0.3">
      <c r="A60" s="91">
        <v>43762</v>
      </c>
      <c r="B60" s="90">
        <v>0.68055555555555547</v>
      </c>
      <c r="C60" s="210" t="s">
        <v>159</v>
      </c>
      <c r="D60" s="210"/>
      <c r="E60" s="97" t="s">
        <v>249</v>
      </c>
      <c r="F60" s="67" t="s">
        <v>148</v>
      </c>
      <c r="G60" s="68">
        <v>0</v>
      </c>
      <c r="H60" s="68">
        <v>0</v>
      </c>
      <c r="I60" s="68">
        <v>0</v>
      </c>
      <c r="J60" s="68">
        <v>21.3</v>
      </c>
      <c r="K60" s="70">
        <v>0</v>
      </c>
      <c r="L60" s="70">
        <v>0.1</v>
      </c>
      <c r="M60" s="70">
        <v>0</v>
      </c>
    </row>
    <row r="61" spans="1:13" ht="21" customHeight="1" x14ac:dyDescent="0.3">
      <c r="A61" s="91">
        <v>43762</v>
      </c>
      <c r="B61" s="90">
        <v>0.68055555555555547</v>
      </c>
      <c r="C61" s="210" t="s">
        <v>247</v>
      </c>
      <c r="D61" s="210"/>
      <c r="E61" s="97" t="s">
        <v>249</v>
      </c>
      <c r="F61" s="67" t="s">
        <v>152</v>
      </c>
      <c r="G61" s="68">
        <v>0</v>
      </c>
      <c r="H61" s="68">
        <v>0</v>
      </c>
      <c r="I61" s="68">
        <v>0</v>
      </c>
      <c r="J61" s="68">
        <v>20.9</v>
      </c>
      <c r="K61" s="70">
        <v>0.1</v>
      </c>
      <c r="L61" s="70">
        <v>0.2</v>
      </c>
      <c r="M61" s="70">
        <v>0</v>
      </c>
    </row>
    <row r="62" spans="1:13" ht="21" customHeight="1" x14ac:dyDescent="0.3">
      <c r="A62" s="91">
        <v>43762</v>
      </c>
      <c r="B62" s="90">
        <v>0.67708333333333337</v>
      </c>
      <c r="C62" s="210" t="s">
        <v>250</v>
      </c>
      <c r="D62" s="210"/>
      <c r="E62" s="97" t="s">
        <v>249</v>
      </c>
      <c r="F62" s="67" t="s">
        <v>163</v>
      </c>
      <c r="G62" s="68">
        <v>0</v>
      </c>
      <c r="H62" s="68">
        <v>0</v>
      </c>
      <c r="I62" s="68">
        <v>0</v>
      </c>
      <c r="J62" s="68">
        <v>20.9</v>
      </c>
      <c r="K62" s="70">
        <v>0</v>
      </c>
      <c r="L62" s="70">
        <v>0.3</v>
      </c>
      <c r="M62" s="70">
        <v>0</v>
      </c>
    </row>
    <row r="63" spans="1:13" ht="21" customHeight="1" x14ac:dyDescent="0.3">
      <c r="A63" s="91">
        <v>43763</v>
      </c>
      <c r="B63" s="90">
        <v>0.67708333333333337</v>
      </c>
      <c r="C63" s="210" t="s">
        <v>251</v>
      </c>
      <c r="D63" s="210"/>
      <c r="E63" s="97" t="s">
        <v>252</v>
      </c>
      <c r="F63" s="67" t="s">
        <v>148</v>
      </c>
      <c r="G63" s="68">
        <v>0</v>
      </c>
      <c r="H63" s="68">
        <v>0</v>
      </c>
      <c r="I63" s="68">
        <v>0</v>
      </c>
      <c r="J63" s="68">
        <v>20.9</v>
      </c>
      <c r="K63" s="70">
        <v>0</v>
      </c>
      <c r="L63" s="70">
        <v>0.4</v>
      </c>
      <c r="M63" s="70">
        <v>0</v>
      </c>
    </row>
    <row r="64" spans="1:13" ht="21" customHeight="1" x14ac:dyDescent="0.3">
      <c r="A64" s="91">
        <v>43763</v>
      </c>
      <c r="B64" s="90">
        <v>0.67708333333333337</v>
      </c>
      <c r="C64" s="210" t="s">
        <v>235</v>
      </c>
      <c r="D64" s="210"/>
      <c r="E64" s="97" t="s">
        <v>252</v>
      </c>
      <c r="F64" s="67" t="s">
        <v>152</v>
      </c>
      <c r="G64" s="68">
        <v>0</v>
      </c>
      <c r="H64" s="68">
        <v>0</v>
      </c>
      <c r="I64" s="68">
        <v>0</v>
      </c>
      <c r="J64" s="68">
        <v>20.9</v>
      </c>
      <c r="K64" s="70">
        <v>0</v>
      </c>
      <c r="L64" s="70">
        <v>0.8</v>
      </c>
      <c r="M64" s="70">
        <v>0</v>
      </c>
    </row>
    <row r="65" spans="1:13" ht="21" customHeight="1" x14ac:dyDescent="0.3">
      <c r="A65" s="91">
        <v>43763</v>
      </c>
      <c r="B65" s="90">
        <v>0.67708333333333337</v>
      </c>
      <c r="C65" s="210" t="s">
        <v>253</v>
      </c>
      <c r="D65" s="210"/>
      <c r="E65" s="97" t="s">
        <v>252</v>
      </c>
      <c r="F65" s="67" t="s">
        <v>163</v>
      </c>
      <c r="G65" s="68">
        <v>0</v>
      </c>
      <c r="H65" s="68">
        <v>0</v>
      </c>
      <c r="I65" s="68">
        <v>0</v>
      </c>
      <c r="J65" s="68">
        <v>21.2</v>
      </c>
      <c r="K65" s="70">
        <v>0</v>
      </c>
      <c r="L65" s="70">
        <v>0.2</v>
      </c>
      <c r="M65" s="70">
        <v>0</v>
      </c>
    </row>
    <row r="66" spans="1:13" ht="21" customHeight="1" x14ac:dyDescent="0.3">
      <c r="A66" s="91">
        <v>43764</v>
      </c>
      <c r="B66" s="90">
        <v>0.64930555555555558</v>
      </c>
      <c r="C66" s="210" t="s">
        <v>254</v>
      </c>
      <c r="D66" s="210"/>
      <c r="E66" s="97" t="s">
        <v>255</v>
      </c>
      <c r="F66" s="67" t="s">
        <v>148</v>
      </c>
      <c r="G66" s="68">
        <v>0</v>
      </c>
      <c r="H66" s="68">
        <v>0</v>
      </c>
      <c r="I66" s="68">
        <v>0</v>
      </c>
      <c r="J66" s="68">
        <v>20.9</v>
      </c>
      <c r="K66" s="70">
        <v>0</v>
      </c>
      <c r="L66" s="70">
        <v>0.3</v>
      </c>
      <c r="M66" s="70">
        <v>0</v>
      </c>
    </row>
    <row r="67" spans="1:13" ht="21" customHeight="1" x14ac:dyDescent="0.3">
      <c r="A67" s="91">
        <v>43764</v>
      </c>
      <c r="B67" s="90">
        <v>0.64930555555555558</v>
      </c>
      <c r="C67" s="210" t="s">
        <v>256</v>
      </c>
      <c r="D67" s="210"/>
      <c r="E67" s="97" t="s">
        <v>255</v>
      </c>
      <c r="F67" s="67" t="s">
        <v>152</v>
      </c>
      <c r="G67" s="68">
        <v>0</v>
      </c>
      <c r="H67" s="68">
        <v>0</v>
      </c>
      <c r="I67" s="68">
        <v>0</v>
      </c>
      <c r="J67" s="68">
        <v>20.9</v>
      </c>
      <c r="K67" s="70">
        <v>0</v>
      </c>
      <c r="L67" s="70">
        <v>0.3</v>
      </c>
      <c r="M67" s="70">
        <v>0</v>
      </c>
    </row>
    <row r="68" spans="1:13" ht="21" customHeight="1" x14ac:dyDescent="0.3">
      <c r="A68" s="91">
        <v>43764</v>
      </c>
      <c r="B68" s="90">
        <v>0.64930555555555558</v>
      </c>
      <c r="C68" s="210" t="s">
        <v>171</v>
      </c>
      <c r="D68" s="210"/>
      <c r="E68" s="97" t="s">
        <v>255</v>
      </c>
      <c r="F68" s="67" t="s">
        <v>163</v>
      </c>
      <c r="G68" s="68">
        <v>0</v>
      </c>
      <c r="H68" s="68">
        <v>0</v>
      </c>
      <c r="I68" s="68">
        <v>0</v>
      </c>
      <c r="J68" s="68">
        <v>21.3</v>
      </c>
      <c r="K68" s="70">
        <v>0</v>
      </c>
      <c r="L68" s="70">
        <v>0.1</v>
      </c>
      <c r="M68" s="70">
        <v>0</v>
      </c>
    </row>
    <row r="69" spans="1:13" ht="21" customHeight="1" x14ac:dyDescent="0.3">
      <c r="A69" s="91">
        <v>43766</v>
      </c>
      <c r="B69" s="90">
        <v>0.66666666666666663</v>
      </c>
      <c r="C69" s="210" t="s">
        <v>257</v>
      </c>
      <c r="D69" s="210"/>
      <c r="E69" s="97" t="s">
        <v>258</v>
      </c>
      <c r="F69" s="67" t="s">
        <v>148</v>
      </c>
      <c r="G69" s="68">
        <v>0</v>
      </c>
      <c r="H69" s="68">
        <v>0</v>
      </c>
      <c r="I69" s="68">
        <v>0</v>
      </c>
      <c r="J69" s="68">
        <v>21.2</v>
      </c>
      <c r="K69" s="70">
        <v>0</v>
      </c>
      <c r="L69" s="70">
        <v>0.1</v>
      </c>
      <c r="M69" s="70">
        <v>0</v>
      </c>
    </row>
    <row r="70" spans="1:13" ht="21" customHeight="1" x14ac:dyDescent="0.3">
      <c r="A70" s="91">
        <v>43766</v>
      </c>
      <c r="B70" s="90">
        <v>0.66666666666666663</v>
      </c>
      <c r="C70" s="210" t="s">
        <v>235</v>
      </c>
      <c r="D70" s="210"/>
      <c r="E70" s="97" t="s">
        <v>258</v>
      </c>
      <c r="F70" s="67" t="s">
        <v>152</v>
      </c>
      <c r="G70" s="68">
        <v>0</v>
      </c>
      <c r="H70" s="68">
        <v>0</v>
      </c>
      <c r="I70" s="68">
        <v>0</v>
      </c>
      <c r="J70" s="68">
        <v>20.9</v>
      </c>
      <c r="K70" s="70">
        <v>0</v>
      </c>
      <c r="L70" s="70">
        <v>0</v>
      </c>
      <c r="M70" s="70">
        <v>0</v>
      </c>
    </row>
    <row r="71" spans="1:13" ht="21" customHeight="1" x14ac:dyDescent="0.3">
      <c r="A71" s="91">
        <v>43766</v>
      </c>
      <c r="B71" s="90">
        <v>0.66666666666666663</v>
      </c>
      <c r="C71" s="210" t="s">
        <v>171</v>
      </c>
      <c r="D71" s="210"/>
      <c r="E71" s="97" t="s">
        <v>258</v>
      </c>
      <c r="F71" s="67" t="s">
        <v>163</v>
      </c>
      <c r="G71" s="68">
        <v>0</v>
      </c>
      <c r="H71" s="68">
        <v>0</v>
      </c>
      <c r="I71" s="68">
        <v>0</v>
      </c>
      <c r="J71" s="68">
        <v>21.4</v>
      </c>
      <c r="K71" s="70">
        <v>0</v>
      </c>
      <c r="L71" s="70">
        <v>0.4</v>
      </c>
      <c r="M71" s="70">
        <v>0</v>
      </c>
    </row>
    <row r="72" spans="1:13" ht="21" customHeight="1" x14ac:dyDescent="0.3">
      <c r="A72" s="91">
        <v>43767</v>
      </c>
      <c r="B72" s="90">
        <v>0.64583333333333337</v>
      </c>
      <c r="C72" s="210" t="s">
        <v>259</v>
      </c>
      <c r="D72" s="210"/>
      <c r="E72" s="97" t="s">
        <v>260</v>
      </c>
      <c r="F72" s="67" t="s">
        <v>148</v>
      </c>
      <c r="G72" s="68">
        <v>0</v>
      </c>
      <c r="H72" s="68">
        <v>0</v>
      </c>
      <c r="I72" s="68">
        <v>0</v>
      </c>
      <c r="J72" s="68">
        <v>21.3</v>
      </c>
      <c r="K72" s="70">
        <v>0</v>
      </c>
      <c r="L72" s="70">
        <v>0.4</v>
      </c>
      <c r="M72" s="70">
        <v>0</v>
      </c>
    </row>
    <row r="73" spans="1:13" ht="21" customHeight="1" x14ac:dyDescent="0.3">
      <c r="A73" s="91">
        <v>43767</v>
      </c>
      <c r="B73" s="90">
        <v>0.64583333333333337</v>
      </c>
      <c r="C73" s="210" t="s">
        <v>235</v>
      </c>
      <c r="D73" s="210"/>
      <c r="E73" s="97" t="s">
        <v>260</v>
      </c>
      <c r="F73" s="67" t="s">
        <v>152</v>
      </c>
      <c r="G73" s="68">
        <v>0</v>
      </c>
      <c r="H73" s="68">
        <v>0</v>
      </c>
      <c r="I73" s="68">
        <v>0</v>
      </c>
      <c r="J73" s="68">
        <v>20.9</v>
      </c>
      <c r="K73" s="70">
        <v>0</v>
      </c>
      <c r="L73" s="70">
        <v>0.3</v>
      </c>
      <c r="M73" s="70">
        <v>0</v>
      </c>
    </row>
    <row r="74" spans="1:13" ht="21" customHeight="1" x14ac:dyDescent="0.3">
      <c r="A74" s="104">
        <v>43767</v>
      </c>
      <c r="B74" s="105">
        <v>0.64583333333333337</v>
      </c>
      <c r="C74" s="220" t="s">
        <v>171</v>
      </c>
      <c r="D74" s="220"/>
      <c r="E74" s="100" t="s">
        <v>260</v>
      </c>
      <c r="F74" s="75" t="s">
        <v>163</v>
      </c>
      <c r="G74" s="76">
        <v>0</v>
      </c>
      <c r="H74" s="76">
        <v>0</v>
      </c>
      <c r="I74" s="76">
        <v>0</v>
      </c>
      <c r="J74" s="76">
        <v>20.9</v>
      </c>
      <c r="K74" s="78">
        <v>0</v>
      </c>
      <c r="L74" s="78">
        <v>0.4</v>
      </c>
      <c r="M74" s="78">
        <v>0</v>
      </c>
    </row>
    <row r="75" spans="1:13" ht="21" customHeight="1" x14ac:dyDescent="0.3">
      <c r="A75" s="91">
        <v>43768</v>
      </c>
      <c r="B75" s="90">
        <v>0.64583333333333337</v>
      </c>
      <c r="C75" s="210" t="s">
        <v>259</v>
      </c>
      <c r="D75" s="210"/>
      <c r="E75" s="99" t="s">
        <v>271</v>
      </c>
      <c r="F75" s="102" t="s">
        <v>148</v>
      </c>
      <c r="G75" s="68">
        <v>0</v>
      </c>
      <c r="H75" s="68">
        <v>0</v>
      </c>
      <c r="I75" s="68">
        <v>0</v>
      </c>
      <c r="J75" s="68">
        <v>21.3</v>
      </c>
      <c r="K75" s="70">
        <v>0</v>
      </c>
      <c r="L75" s="70">
        <v>0.2</v>
      </c>
      <c r="M75" s="70">
        <v>0</v>
      </c>
    </row>
    <row r="76" spans="1:13" ht="21" customHeight="1" x14ac:dyDescent="0.3">
      <c r="A76" s="91">
        <v>43768</v>
      </c>
      <c r="B76" s="90">
        <v>0.64583333333333337</v>
      </c>
      <c r="C76" s="210" t="s">
        <v>235</v>
      </c>
      <c r="D76" s="210"/>
      <c r="E76" s="99" t="s">
        <v>271</v>
      </c>
      <c r="F76" s="102" t="s">
        <v>152</v>
      </c>
      <c r="G76" s="68">
        <v>0</v>
      </c>
      <c r="H76" s="68">
        <v>0</v>
      </c>
      <c r="I76" s="68">
        <v>0</v>
      </c>
      <c r="J76" s="68">
        <v>20.9</v>
      </c>
      <c r="K76" s="70">
        <v>0</v>
      </c>
      <c r="L76" s="70">
        <v>0.2</v>
      </c>
      <c r="M76" s="70">
        <v>0</v>
      </c>
    </row>
    <row r="77" spans="1:13" ht="21" customHeight="1" x14ac:dyDescent="0.3">
      <c r="A77" s="91">
        <v>43768</v>
      </c>
      <c r="B77" s="90">
        <v>0.64583333333333337</v>
      </c>
      <c r="C77" s="210" t="s">
        <v>171</v>
      </c>
      <c r="D77" s="210"/>
      <c r="E77" s="99" t="s">
        <v>271</v>
      </c>
      <c r="F77" s="102" t="s">
        <v>163</v>
      </c>
      <c r="G77" s="68">
        <v>0</v>
      </c>
      <c r="H77" s="68">
        <v>0</v>
      </c>
      <c r="I77" s="68">
        <v>0</v>
      </c>
      <c r="J77" s="68">
        <v>20.9</v>
      </c>
      <c r="K77" s="70">
        <v>0</v>
      </c>
      <c r="L77" s="70">
        <v>0.2</v>
      </c>
      <c r="M77" s="70">
        <v>0</v>
      </c>
    </row>
    <row r="78" spans="1:13" ht="14.4" customHeight="1" x14ac:dyDescent="0.3">
      <c r="A78" s="87" t="s">
        <v>10</v>
      </c>
      <c r="B78" s="92"/>
      <c r="C78" s="225"/>
      <c r="D78" s="225"/>
      <c r="E78" s="93"/>
      <c r="F78" s="94"/>
      <c r="G78" s="95"/>
      <c r="H78" s="95"/>
      <c r="I78" s="95"/>
      <c r="J78" s="95"/>
      <c r="K78" s="96"/>
      <c r="L78" s="96"/>
      <c r="M78" s="96"/>
    </row>
    <row r="79" spans="1:13" ht="14.4" customHeight="1" x14ac:dyDescent="0.3">
      <c r="A79" s="222" t="s">
        <v>187</v>
      </c>
      <c r="B79" s="222"/>
      <c r="C79" s="222"/>
      <c r="D79" s="222"/>
      <c r="E79" s="93"/>
      <c r="F79" s="94"/>
      <c r="G79" s="95"/>
      <c r="H79" s="95"/>
      <c r="I79" s="95"/>
      <c r="J79" s="95"/>
      <c r="K79" s="96"/>
      <c r="L79" s="96"/>
      <c r="M79" s="96"/>
    </row>
    <row r="80" spans="1:13" ht="14.4" customHeight="1" x14ac:dyDescent="0.3">
      <c r="A80" s="222" t="s">
        <v>188</v>
      </c>
      <c r="B80" s="222"/>
      <c r="C80" s="222"/>
      <c r="D80" s="222"/>
      <c r="E80" s="93"/>
      <c r="F80" s="94"/>
      <c r="G80" s="95"/>
      <c r="H80" s="95"/>
      <c r="I80" s="95"/>
      <c r="J80" s="95"/>
      <c r="K80" s="96"/>
      <c r="L80" s="96"/>
      <c r="M80" s="96"/>
    </row>
    <row r="81" spans="1:13" ht="14.4" customHeight="1" x14ac:dyDescent="0.3">
      <c r="A81" s="222" t="s">
        <v>189</v>
      </c>
      <c r="B81" s="222"/>
      <c r="C81" s="222"/>
      <c r="D81" s="222"/>
      <c r="E81" s="93"/>
      <c r="F81" s="94"/>
      <c r="G81" s="95"/>
      <c r="H81" s="95"/>
      <c r="I81" s="95"/>
      <c r="J81" s="95"/>
      <c r="K81" s="96"/>
      <c r="L81" s="96"/>
      <c r="M81" s="96"/>
    </row>
    <row r="82" spans="1:13" ht="14.4" customHeight="1" x14ac:dyDescent="0.3">
      <c r="A82" s="89" t="s">
        <v>190</v>
      </c>
      <c r="B82" s="89"/>
      <c r="C82" s="89"/>
      <c r="D82" s="89"/>
    </row>
    <row r="83" spans="1:13" ht="14.4" customHeight="1" x14ac:dyDescent="0.3">
      <c r="A83" s="222" t="s">
        <v>191</v>
      </c>
      <c r="B83" s="222"/>
      <c r="C83" s="222"/>
      <c r="D83" s="222"/>
      <c r="E83" s="222"/>
      <c r="F83" s="222"/>
    </row>
    <row r="84" spans="1:13" ht="14.4" customHeight="1" x14ac:dyDescent="0.35">
      <c r="A84" t="s">
        <v>192</v>
      </c>
    </row>
    <row r="85" spans="1:13" ht="14.4" customHeight="1" x14ac:dyDescent="0.35">
      <c r="A85" s="222" t="s">
        <v>193</v>
      </c>
      <c r="B85" s="222"/>
      <c r="C85" s="222"/>
      <c r="D85" s="222"/>
    </row>
    <row r="86" spans="1:13" ht="14.4" customHeight="1" x14ac:dyDescent="0.3">
      <c r="A86" s="222" t="s">
        <v>194</v>
      </c>
      <c r="B86" s="222"/>
      <c r="C86" s="222"/>
      <c r="D86" s="222"/>
      <c r="E86" s="222"/>
      <c r="F86" s="222"/>
    </row>
    <row r="87" spans="1:13" ht="14.4" customHeight="1" x14ac:dyDescent="0.35">
      <c r="A87" s="222" t="s">
        <v>195</v>
      </c>
      <c r="B87" s="222"/>
      <c r="C87" s="222"/>
      <c r="D87" s="222"/>
      <c r="E87" s="222"/>
    </row>
    <row r="88" spans="1:13" ht="14.4" customHeight="1" x14ac:dyDescent="0.3">
      <c r="A88" s="222" t="s">
        <v>196</v>
      </c>
      <c r="B88" s="222"/>
      <c r="C88" s="222"/>
      <c r="D88" s="222"/>
      <c r="E88" s="222"/>
    </row>
    <row r="89" spans="1:13" ht="14.4" customHeight="1" x14ac:dyDescent="0.3">
      <c r="A89" s="89" t="s">
        <v>197</v>
      </c>
      <c r="B89" s="89"/>
      <c r="C89" s="89"/>
      <c r="D89" s="89"/>
    </row>
  </sheetData>
  <mergeCells count="85">
    <mergeCell ref="C74:D74"/>
    <mergeCell ref="C69:D69"/>
    <mergeCell ref="C70:D70"/>
    <mergeCell ref="C71:D71"/>
    <mergeCell ref="C72:D72"/>
    <mergeCell ref="C73:D73"/>
    <mergeCell ref="C64:D64"/>
    <mergeCell ref="C65:D65"/>
    <mergeCell ref="C66:D66"/>
    <mergeCell ref="C67:D67"/>
    <mergeCell ref="C68:D68"/>
    <mergeCell ref="C59:D59"/>
    <mergeCell ref="C60:D60"/>
    <mergeCell ref="C61:D61"/>
    <mergeCell ref="C62:D62"/>
    <mergeCell ref="C63:D63"/>
    <mergeCell ref="C54:D54"/>
    <mergeCell ref="C55:D55"/>
    <mergeCell ref="C56:D56"/>
    <mergeCell ref="C57:D57"/>
    <mergeCell ref="C58:D58"/>
    <mergeCell ref="C49:D49"/>
    <mergeCell ref="C50:D50"/>
    <mergeCell ref="C51:D51"/>
    <mergeCell ref="C52:D52"/>
    <mergeCell ref="C53:D53"/>
    <mergeCell ref="A88:E88"/>
    <mergeCell ref="A80:D80"/>
    <mergeCell ref="A81:D81"/>
    <mergeCell ref="A83:F83"/>
    <mergeCell ref="A85:D85"/>
    <mergeCell ref="A86:F86"/>
    <mergeCell ref="A87:E87"/>
    <mergeCell ref="A79:D79"/>
    <mergeCell ref="C38:D38"/>
    <mergeCell ref="C39:D39"/>
    <mergeCell ref="C40:D40"/>
    <mergeCell ref="C41:D41"/>
    <mergeCell ref="C42:D42"/>
    <mergeCell ref="C43:D43"/>
    <mergeCell ref="C44:D44"/>
    <mergeCell ref="C45:D45"/>
    <mergeCell ref="C46:D46"/>
    <mergeCell ref="C47:D47"/>
    <mergeCell ref="C78:D78"/>
    <mergeCell ref="C48:D48"/>
    <mergeCell ref="C75:D75"/>
    <mergeCell ref="C76:D76"/>
    <mergeCell ref="C77:D77"/>
    <mergeCell ref="C37:D37"/>
    <mergeCell ref="C26:D26"/>
    <mergeCell ref="C27:D27"/>
    <mergeCell ref="C28:D28"/>
    <mergeCell ref="C29:D29"/>
    <mergeCell ref="C30:D30"/>
    <mergeCell ref="C31:D31"/>
    <mergeCell ref="C32:D32"/>
    <mergeCell ref="C33:D33"/>
    <mergeCell ref="C34:D34"/>
    <mergeCell ref="C35:D35"/>
    <mergeCell ref="C36:D36"/>
    <mergeCell ref="C25:D25"/>
    <mergeCell ref="C13:D13"/>
    <mergeCell ref="C14:D14"/>
    <mergeCell ref="C15:D15"/>
    <mergeCell ref="C16:D16"/>
    <mergeCell ref="C17:D17"/>
    <mergeCell ref="C18:D18"/>
    <mergeCell ref="C19:D19"/>
    <mergeCell ref="C20:D20"/>
    <mergeCell ref="C21:D21"/>
    <mergeCell ref="C22:D23"/>
    <mergeCell ref="C24:D24"/>
    <mergeCell ref="C12:D12"/>
    <mergeCell ref="A1:M1"/>
    <mergeCell ref="A2:M2"/>
    <mergeCell ref="A3:M3"/>
    <mergeCell ref="A4:M4"/>
    <mergeCell ref="C5:D5"/>
    <mergeCell ref="C6:D6"/>
    <mergeCell ref="C7:D7"/>
    <mergeCell ref="C8:D8"/>
    <mergeCell ref="C9:D9"/>
    <mergeCell ref="C10:D10"/>
    <mergeCell ref="C11:D11"/>
  </mergeCells>
  <printOptions horizontalCentered="1"/>
  <pageMargins left="0" right="0" top="0.75" bottom="0.75" header="0.3" footer="0.3"/>
  <pageSetup scale="60" fitToWidth="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77"/>
  <sheetViews>
    <sheetView topLeftCell="A46" workbookViewId="0">
      <selection activeCell="A4" sqref="A4:J4"/>
    </sheetView>
  </sheetViews>
  <sheetFormatPr defaultRowHeight="14.4" x14ac:dyDescent="0.3"/>
  <cols>
    <col min="1" max="1" width="11" customWidth="1"/>
    <col min="3" max="3" width="14.109375" customWidth="1"/>
    <col min="5" max="5" width="12.88671875" customWidth="1"/>
  </cols>
  <sheetData>
    <row r="2" spans="1:13" ht="15.6" x14ac:dyDescent="0.3">
      <c r="A2" s="213" t="s">
        <v>283</v>
      </c>
      <c r="B2" s="213"/>
      <c r="C2" s="213"/>
      <c r="D2" s="213"/>
      <c r="E2" s="213"/>
      <c r="F2" s="213"/>
      <c r="G2" s="213"/>
      <c r="H2" s="213"/>
      <c r="I2" s="213"/>
      <c r="J2" s="213"/>
      <c r="K2" s="47"/>
      <c r="L2" s="47"/>
      <c r="M2" s="47"/>
    </row>
    <row r="3" spans="1:13" ht="15.6" x14ac:dyDescent="0.3">
      <c r="A3" s="213" t="s">
        <v>134</v>
      </c>
      <c r="B3" s="213"/>
      <c r="C3" s="213"/>
      <c r="D3" s="213"/>
      <c r="E3" s="213"/>
      <c r="F3" s="213"/>
      <c r="G3" s="213"/>
      <c r="H3" s="213"/>
      <c r="I3" s="213"/>
      <c r="J3" s="213"/>
      <c r="K3" s="47"/>
      <c r="L3" s="47"/>
      <c r="M3" s="47"/>
    </row>
    <row r="4" spans="1:13" ht="15.6" x14ac:dyDescent="0.3">
      <c r="A4" s="223" t="s">
        <v>135</v>
      </c>
      <c r="B4" s="223"/>
      <c r="C4" s="223"/>
      <c r="D4" s="223"/>
      <c r="E4" s="223"/>
      <c r="F4" s="223"/>
      <c r="G4" s="223"/>
      <c r="H4" s="223"/>
      <c r="I4" s="223"/>
      <c r="J4" s="223"/>
      <c r="K4" s="48"/>
      <c r="L4" s="48"/>
      <c r="M4" s="48"/>
    </row>
    <row r="5" spans="1:13" ht="42.75" customHeight="1" x14ac:dyDescent="0.3">
      <c r="A5" s="112" t="s">
        <v>125</v>
      </c>
      <c r="B5" s="228" t="s">
        <v>273</v>
      </c>
      <c r="C5" s="228"/>
      <c r="D5" s="109" t="s">
        <v>126</v>
      </c>
      <c r="E5" s="112" t="s">
        <v>138</v>
      </c>
      <c r="F5" s="110" t="s">
        <v>274</v>
      </c>
      <c r="G5" s="110" t="s">
        <v>275</v>
      </c>
      <c r="H5" s="112" t="s">
        <v>141</v>
      </c>
      <c r="I5" s="112" t="s">
        <v>276</v>
      </c>
      <c r="J5" s="110" t="s">
        <v>277</v>
      </c>
    </row>
    <row r="6" spans="1:13" ht="21" customHeight="1" x14ac:dyDescent="0.3">
      <c r="A6" s="111">
        <v>43770</v>
      </c>
      <c r="B6" s="226" t="s">
        <v>278</v>
      </c>
      <c r="C6" s="226"/>
      <c r="D6" s="112" t="s">
        <v>279</v>
      </c>
      <c r="E6" s="109" t="s">
        <v>148</v>
      </c>
      <c r="F6" s="112">
        <v>0</v>
      </c>
      <c r="G6" s="112">
        <v>0</v>
      </c>
      <c r="H6" s="112">
        <v>0</v>
      </c>
      <c r="I6" s="112">
        <v>20.9</v>
      </c>
      <c r="J6" s="70">
        <v>0</v>
      </c>
    </row>
    <row r="7" spans="1:13" ht="21" customHeight="1" x14ac:dyDescent="0.3">
      <c r="A7" s="111">
        <v>43770</v>
      </c>
      <c r="B7" s="226" t="s">
        <v>280</v>
      </c>
      <c r="C7" s="226"/>
      <c r="D7" s="112" t="s">
        <v>279</v>
      </c>
      <c r="E7" s="109" t="s">
        <v>152</v>
      </c>
      <c r="F7" s="112">
        <v>0</v>
      </c>
      <c r="G7" s="112">
        <v>0</v>
      </c>
      <c r="H7" s="112">
        <v>0</v>
      </c>
      <c r="I7" s="112">
        <v>20.9</v>
      </c>
      <c r="J7" s="70">
        <v>0</v>
      </c>
    </row>
    <row r="8" spans="1:13" ht="21" customHeight="1" x14ac:dyDescent="0.3">
      <c r="A8" s="111">
        <v>43770</v>
      </c>
      <c r="B8" s="226" t="s">
        <v>281</v>
      </c>
      <c r="C8" s="226"/>
      <c r="D8" s="112" t="s">
        <v>279</v>
      </c>
      <c r="E8" s="109" t="s">
        <v>163</v>
      </c>
      <c r="F8" s="112">
        <v>0</v>
      </c>
      <c r="G8" s="112">
        <v>0</v>
      </c>
      <c r="H8" s="112">
        <v>0</v>
      </c>
      <c r="I8" s="112">
        <v>20.399999999999999</v>
      </c>
      <c r="J8" s="70">
        <v>0</v>
      </c>
    </row>
    <row r="9" spans="1:13" ht="21" customHeight="1" x14ac:dyDescent="0.3">
      <c r="A9" s="111">
        <v>43771</v>
      </c>
      <c r="B9" s="226" t="s">
        <v>278</v>
      </c>
      <c r="C9" s="226"/>
      <c r="D9" s="112" t="s">
        <v>210</v>
      </c>
      <c r="E9" s="109" t="s">
        <v>148</v>
      </c>
      <c r="F9" s="112">
        <v>0</v>
      </c>
      <c r="G9" s="112">
        <v>0</v>
      </c>
      <c r="H9" s="112">
        <v>0</v>
      </c>
      <c r="I9" s="112">
        <v>20.9</v>
      </c>
      <c r="J9" s="70">
        <v>0</v>
      </c>
    </row>
    <row r="10" spans="1:13" ht="21" customHeight="1" x14ac:dyDescent="0.3">
      <c r="A10" s="111">
        <v>43771</v>
      </c>
      <c r="B10" s="226" t="s">
        <v>280</v>
      </c>
      <c r="C10" s="226"/>
      <c r="D10" s="112" t="s">
        <v>210</v>
      </c>
      <c r="E10" s="109" t="s">
        <v>152</v>
      </c>
      <c r="F10" s="112">
        <v>0</v>
      </c>
      <c r="G10" s="112">
        <v>0</v>
      </c>
      <c r="H10" s="112">
        <v>0</v>
      </c>
      <c r="I10" s="112">
        <v>20.9</v>
      </c>
      <c r="J10" s="70">
        <v>0</v>
      </c>
    </row>
    <row r="11" spans="1:13" ht="21" customHeight="1" x14ac:dyDescent="0.3">
      <c r="A11" s="111">
        <v>43771</v>
      </c>
      <c r="B11" s="226" t="s">
        <v>282</v>
      </c>
      <c r="C11" s="226"/>
      <c r="D11" s="112" t="s">
        <v>210</v>
      </c>
      <c r="E11" s="109" t="s">
        <v>163</v>
      </c>
      <c r="F11" s="112">
        <v>0</v>
      </c>
      <c r="G11" s="112">
        <v>0</v>
      </c>
      <c r="H11" s="112">
        <v>0</v>
      </c>
      <c r="I11" s="112">
        <v>20.9</v>
      </c>
      <c r="J11" s="70">
        <v>0</v>
      </c>
    </row>
    <row r="12" spans="1:13" ht="21" customHeight="1" x14ac:dyDescent="0.3">
      <c r="A12" s="111">
        <v>43773</v>
      </c>
      <c r="B12" s="226" t="s">
        <v>278</v>
      </c>
      <c r="C12" s="226"/>
      <c r="D12" s="112" t="s">
        <v>206</v>
      </c>
      <c r="E12" s="109" t="s">
        <v>148</v>
      </c>
      <c r="F12" s="112">
        <v>0</v>
      </c>
      <c r="G12" s="112">
        <v>0</v>
      </c>
      <c r="H12" s="112">
        <v>0</v>
      </c>
      <c r="I12" s="112">
        <v>21.1</v>
      </c>
      <c r="J12" s="70">
        <v>0</v>
      </c>
    </row>
    <row r="13" spans="1:13" ht="21" customHeight="1" x14ac:dyDescent="0.3">
      <c r="A13" s="111">
        <v>43773</v>
      </c>
      <c r="B13" s="226" t="s">
        <v>280</v>
      </c>
      <c r="C13" s="226"/>
      <c r="D13" s="112" t="s">
        <v>206</v>
      </c>
      <c r="E13" s="109" t="s">
        <v>152</v>
      </c>
      <c r="F13" s="112">
        <v>0</v>
      </c>
      <c r="G13" s="112">
        <v>0</v>
      </c>
      <c r="H13" s="112">
        <v>0</v>
      </c>
      <c r="I13" s="112">
        <v>20.9</v>
      </c>
      <c r="J13" s="70">
        <v>0</v>
      </c>
    </row>
    <row r="14" spans="1:13" ht="21" customHeight="1" x14ac:dyDescent="0.3">
      <c r="A14" s="111">
        <v>43773</v>
      </c>
      <c r="B14" s="226" t="s">
        <v>294</v>
      </c>
      <c r="C14" s="226"/>
      <c r="D14" s="112" t="s">
        <v>206</v>
      </c>
      <c r="E14" s="109" t="s">
        <v>163</v>
      </c>
      <c r="F14" s="112">
        <v>0</v>
      </c>
      <c r="G14" s="112">
        <v>0</v>
      </c>
      <c r="H14" s="112">
        <v>0</v>
      </c>
      <c r="I14" s="112">
        <v>21.2</v>
      </c>
      <c r="J14" s="70">
        <v>0</v>
      </c>
    </row>
    <row r="15" spans="1:13" ht="21" customHeight="1" x14ac:dyDescent="0.3">
      <c r="A15" s="111">
        <v>43774</v>
      </c>
      <c r="B15" s="226" t="s">
        <v>278</v>
      </c>
      <c r="C15" s="226"/>
      <c r="D15" s="112" t="s">
        <v>295</v>
      </c>
      <c r="E15" s="109" t="s">
        <v>148</v>
      </c>
      <c r="F15" s="112">
        <v>0</v>
      </c>
      <c r="G15" s="112">
        <v>0</v>
      </c>
      <c r="H15" s="112">
        <v>0</v>
      </c>
      <c r="I15" s="112">
        <v>20.9</v>
      </c>
      <c r="J15" s="70">
        <v>0</v>
      </c>
    </row>
    <row r="16" spans="1:13" ht="21" customHeight="1" x14ac:dyDescent="0.3">
      <c r="A16" s="111">
        <v>43774</v>
      </c>
      <c r="B16" s="226" t="s">
        <v>280</v>
      </c>
      <c r="C16" s="226"/>
      <c r="D16" s="112" t="s">
        <v>295</v>
      </c>
      <c r="E16" s="109" t="s">
        <v>152</v>
      </c>
      <c r="F16" s="112">
        <v>0</v>
      </c>
      <c r="G16" s="112">
        <v>0</v>
      </c>
      <c r="H16" s="112">
        <v>0</v>
      </c>
      <c r="I16" s="112">
        <v>20.9</v>
      </c>
      <c r="J16" s="70">
        <v>0</v>
      </c>
    </row>
    <row r="17" spans="1:10" ht="21" customHeight="1" x14ac:dyDescent="0.3">
      <c r="A17" s="111">
        <v>43774</v>
      </c>
      <c r="B17" s="226" t="s">
        <v>296</v>
      </c>
      <c r="C17" s="226"/>
      <c r="D17" s="112" t="s">
        <v>295</v>
      </c>
      <c r="E17" s="109" t="s">
        <v>163</v>
      </c>
      <c r="F17" s="112">
        <v>0</v>
      </c>
      <c r="G17" s="112">
        <v>0</v>
      </c>
      <c r="H17" s="112">
        <v>0</v>
      </c>
      <c r="I17" s="112">
        <v>20.9</v>
      </c>
      <c r="J17" s="70">
        <v>0</v>
      </c>
    </row>
    <row r="18" spans="1:10" ht="21" customHeight="1" x14ac:dyDescent="0.3">
      <c r="A18" s="111">
        <v>43775</v>
      </c>
      <c r="B18" s="226" t="s">
        <v>278</v>
      </c>
      <c r="C18" s="226"/>
      <c r="D18" s="112" t="s">
        <v>249</v>
      </c>
      <c r="E18" s="109" t="s">
        <v>148</v>
      </c>
      <c r="F18" s="112">
        <v>0</v>
      </c>
      <c r="G18" s="112">
        <v>0</v>
      </c>
      <c r="H18" s="112">
        <v>0</v>
      </c>
      <c r="I18" s="112">
        <v>21.3</v>
      </c>
      <c r="J18" s="70">
        <v>0</v>
      </c>
    </row>
    <row r="19" spans="1:10" ht="21" customHeight="1" x14ac:dyDescent="0.3">
      <c r="A19" s="111">
        <v>43775</v>
      </c>
      <c r="B19" s="226" t="s">
        <v>280</v>
      </c>
      <c r="C19" s="226"/>
      <c r="D19" s="112" t="s">
        <v>249</v>
      </c>
      <c r="E19" s="109" t="s">
        <v>152</v>
      </c>
      <c r="F19" s="112">
        <v>0</v>
      </c>
      <c r="G19" s="112">
        <v>0</v>
      </c>
      <c r="H19" s="112">
        <v>0</v>
      </c>
      <c r="I19" s="112">
        <v>20.9</v>
      </c>
      <c r="J19" s="70">
        <v>0</v>
      </c>
    </row>
    <row r="20" spans="1:10" ht="21" customHeight="1" x14ac:dyDescent="0.3">
      <c r="A20" s="111">
        <v>43775</v>
      </c>
      <c r="B20" s="226" t="s">
        <v>296</v>
      </c>
      <c r="C20" s="226"/>
      <c r="D20" s="112" t="s">
        <v>249</v>
      </c>
      <c r="E20" s="109" t="s">
        <v>163</v>
      </c>
      <c r="F20" s="112">
        <v>0</v>
      </c>
      <c r="G20" s="112">
        <v>0</v>
      </c>
      <c r="H20" s="112">
        <v>0</v>
      </c>
      <c r="I20" s="112">
        <v>20.9</v>
      </c>
      <c r="J20" s="70">
        <v>0</v>
      </c>
    </row>
    <row r="21" spans="1:10" ht="21" customHeight="1" x14ac:dyDescent="0.3">
      <c r="A21" s="111">
        <v>43776</v>
      </c>
      <c r="B21" s="226" t="s">
        <v>278</v>
      </c>
      <c r="C21" s="226"/>
      <c r="D21" s="110" t="s">
        <v>297</v>
      </c>
      <c r="E21" s="109" t="s">
        <v>148</v>
      </c>
      <c r="F21" s="112">
        <v>0</v>
      </c>
      <c r="G21" s="112">
        <v>0</v>
      </c>
      <c r="H21" s="112">
        <v>0</v>
      </c>
      <c r="I21" s="112">
        <v>21.4</v>
      </c>
      <c r="J21" s="70">
        <v>0</v>
      </c>
    </row>
    <row r="22" spans="1:10" ht="21.75" customHeight="1" x14ac:dyDescent="0.3">
      <c r="A22" s="111">
        <v>43776</v>
      </c>
      <c r="B22" s="226" t="s">
        <v>280</v>
      </c>
      <c r="C22" s="226"/>
      <c r="D22" s="110" t="s">
        <v>297</v>
      </c>
      <c r="E22" s="109" t="s">
        <v>152</v>
      </c>
      <c r="F22" s="112">
        <v>0</v>
      </c>
      <c r="G22" s="112">
        <v>0</v>
      </c>
      <c r="H22" s="112">
        <v>0</v>
      </c>
      <c r="I22" s="112">
        <v>20.9</v>
      </c>
      <c r="J22" s="70">
        <v>0</v>
      </c>
    </row>
    <row r="23" spans="1:10" ht="21" customHeight="1" x14ac:dyDescent="0.3">
      <c r="A23" s="111">
        <v>43776</v>
      </c>
      <c r="B23" s="226" t="s">
        <v>296</v>
      </c>
      <c r="C23" s="226"/>
      <c r="D23" s="110" t="s">
        <v>297</v>
      </c>
      <c r="E23" s="109" t="s">
        <v>163</v>
      </c>
      <c r="F23" s="112">
        <v>0</v>
      </c>
      <c r="G23" s="112">
        <v>0</v>
      </c>
      <c r="H23" s="112">
        <v>0</v>
      </c>
      <c r="I23" s="112">
        <v>21.2</v>
      </c>
      <c r="J23" s="70">
        <v>0</v>
      </c>
    </row>
    <row r="24" spans="1:10" ht="21" customHeight="1" x14ac:dyDescent="0.3">
      <c r="A24" s="111">
        <v>43777</v>
      </c>
      <c r="B24" s="226" t="s">
        <v>282</v>
      </c>
      <c r="C24" s="226"/>
      <c r="D24" s="112" t="s">
        <v>298</v>
      </c>
      <c r="E24" s="109" t="s">
        <v>148</v>
      </c>
      <c r="F24" s="112">
        <v>0</v>
      </c>
      <c r="G24" s="112">
        <v>0</v>
      </c>
      <c r="H24" s="112">
        <v>0</v>
      </c>
      <c r="I24" s="112">
        <v>20.9</v>
      </c>
      <c r="J24" s="70">
        <v>0</v>
      </c>
    </row>
    <row r="25" spans="1:10" ht="21" customHeight="1" x14ac:dyDescent="0.3">
      <c r="A25" s="111">
        <v>43777</v>
      </c>
      <c r="B25" s="226" t="s">
        <v>294</v>
      </c>
      <c r="C25" s="226"/>
      <c r="D25" s="112" t="s">
        <v>298</v>
      </c>
      <c r="E25" s="109" t="s">
        <v>152</v>
      </c>
      <c r="F25" s="112">
        <v>0</v>
      </c>
      <c r="G25" s="112">
        <v>0</v>
      </c>
      <c r="H25" s="112">
        <v>0</v>
      </c>
      <c r="I25" s="112">
        <v>20.9</v>
      </c>
      <c r="J25" s="70">
        <v>0</v>
      </c>
    </row>
    <row r="26" spans="1:10" ht="20.25" customHeight="1" x14ac:dyDescent="0.3">
      <c r="A26" s="111">
        <v>43777</v>
      </c>
      <c r="B26" s="226" t="s">
        <v>280</v>
      </c>
      <c r="C26" s="226"/>
      <c r="D26" s="112" t="s">
        <v>298</v>
      </c>
      <c r="E26" s="109" t="s">
        <v>163</v>
      </c>
      <c r="F26" s="112">
        <v>0</v>
      </c>
      <c r="G26" s="112">
        <v>0</v>
      </c>
      <c r="H26" s="112">
        <v>0</v>
      </c>
      <c r="I26" s="112">
        <v>20.9</v>
      </c>
      <c r="J26" s="70">
        <v>0</v>
      </c>
    </row>
    <row r="27" spans="1:10" ht="21" customHeight="1" x14ac:dyDescent="0.3">
      <c r="A27" s="111">
        <v>43778</v>
      </c>
      <c r="B27" s="226" t="s">
        <v>247</v>
      </c>
      <c r="C27" s="226"/>
      <c r="D27" s="112" t="s">
        <v>298</v>
      </c>
      <c r="E27" s="109" t="s">
        <v>148</v>
      </c>
      <c r="F27" s="112">
        <v>0</v>
      </c>
      <c r="G27" s="112">
        <v>0</v>
      </c>
      <c r="H27" s="112">
        <v>0</v>
      </c>
      <c r="I27" s="112">
        <v>20.9</v>
      </c>
      <c r="J27" s="70">
        <v>0</v>
      </c>
    </row>
    <row r="28" spans="1:10" ht="21" customHeight="1" x14ac:dyDescent="0.3">
      <c r="A28" s="111">
        <v>43778</v>
      </c>
      <c r="B28" s="226" t="s">
        <v>159</v>
      </c>
      <c r="C28" s="226"/>
      <c r="D28" s="112" t="s">
        <v>298</v>
      </c>
      <c r="E28" s="109" t="s">
        <v>152</v>
      </c>
      <c r="F28" s="112">
        <v>0</v>
      </c>
      <c r="G28" s="112">
        <v>0</v>
      </c>
      <c r="H28" s="112">
        <v>0</v>
      </c>
      <c r="I28" s="112">
        <v>20.9</v>
      </c>
      <c r="J28" s="70">
        <v>0</v>
      </c>
    </row>
    <row r="29" spans="1:10" ht="20.399999999999999" x14ac:dyDescent="0.3">
      <c r="A29" s="111">
        <v>43778</v>
      </c>
      <c r="B29" s="226" t="s">
        <v>299</v>
      </c>
      <c r="C29" s="226"/>
      <c r="D29" s="112" t="s">
        <v>298</v>
      </c>
      <c r="E29" s="109" t="s">
        <v>163</v>
      </c>
      <c r="F29" s="112">
        <v>0</v>
      </c>
      <c r="G29" s="112">
        <v>0</v>
      </c>
      <c r="H29" s="112">
        <v>0</v>
      </c>
      <c r="I29" s="112">
        <v>20.9</v>
      </c>
      <c r="J29" s="70">
        <v>0</v>
      </c>
    </row>
    <row r="30" spans="1:10" ht="20.399999999999999" x14ac:dyDescent="0.3">
      <c r="A30" s="111">
        <v>43780</v>
      </c>
      <c r="B30" s="226" t="s">
        <v>247</v>
      </c>
      <c r="C30" s="226"/>
      <c r="D30" s="112" t="s">
        <v>300</v>
      </c>
      <c r="E30" s="109" t="s">
        <v>148</v>
      </c>
      <c r="F30" s="112">
        <v>0</v>
      </c>
      <c r="G30" s="112">
        <v>0</v>
      </c>
      <c r="H30" s="112">
        <v>0</v>
      </c>
      <c r="I30" s="112">
        <v>21.4</v>
      </c>
      <c r="J30" s="70">
        <v>0</v>
      </c>
    </row>
    <row r="31" spans="1:10" ht="20.399999999999999" x14ac:dyDescent="0.3">
      <c r="A31" s="111">
        <v>43780</v>
      </c>
      <c r="B31" s="226" t="s">
        <v>159</v>
      </c>
      <c r="C31" s="226"/>
      <c r="D31" s="112" t="s">
        <v>300</v>
      </c>
      <c r="E31" s="109" t="s">
        <v>152</v>
      </c>
      <c r="F31" s="112">
        <v>0</v>
      </c>
      <c r="G31" s="112">
        <v>0</v>
      </c>
      <c r="H31" s="112">
        <v>0</v>
      </c>
      <c r="I31" s="112">
        <v>21.3</v>
      </c>
      <c r="J31" s="70">
        <v>0</v>
      </c>
    </row>
    <row r="32" spans="1:10" ht="20.399999999999999" x14ac:dyDescent="0.3">
      <c r="A32" s="122">
        <v>43780</v>
      </c>
      <c r="B32" s="227" t="s">
        <v>299</v>
      </c>
      <c r="C32" s="227"/>
      <c r="D32" s="76" t="s">
        <v>300</v>
      </c>
      <c r="E32" s="75" t="s">
        <v>163</v>
      </c>
      <c r="F32" s="76">
        <v>0</v>
      </c>
      <c r="G32" s="76">
        <v>0</v>
      </c>
      <c r="H32" s="76">
        <v>0</v>
      </c>
      <c r="I32" s="76">
        <v>21.6</v>
      </c>
      <c r="J32" s="78">
        <v>0</v>
      </c>
    </row>
    <row r="33" spans="1:10" ht="20.399999999999999" x14ac:dyDescent="0.3">
      <c r="A33" s="111">
        <v>43781</v>
      </c>
      <c r="B33" s="226" t="s">
        <v>233</v>
      </c>
      <c r="C33" s="226"/>
      <c r="D33" s="114" t="s">
        <v>301</v>
      </c>
      <c r="E33" s="113" t="s">
        <v>148</v>
      </c>
      <c r="F33" s="114">
        <v>0</v>
      </c>
      <c r="G33" s="114">
        <v>0</v>
      </c>
      <c r="H33" s="114">
        <v>0</v>
      </c>
      <c r="I33" s="114">
        <v>20.9</v>
      </c>
      <c r="J33" s="70">
        <v>0</v>
      </c>
    </row>
    <row r="34" spans="1:10" ht="20.399999999999999" x14ac:dyDescent="0.3">
      <c r="A34" s="111">
        <v>43781</v>
      </c>
      <c r="B34" s="226" t="s">
        <v>302</v>
      </c>
      <c r="C34" s="226"/>
      <c r="D34" s="114" t="s">
        <v>301</v>
      </c>
      <c r="E34" s="113" t="s">
        <v>152</v>
      </c>
      <c r="F34" s="114">
        <v>0</v>
      </c>
      <c r="G34" s="114">
        <v>0</v>
      </c>
      <c r="H34" s="114">
        <v>0</v>
      </c>
      <c r="I34" s="114">
        <v>20.9</v>
      </c>
      <c r="J34" s="70">
        <v>0</v>
      </c>
    </row>
    <row r="35" spans="1:10" ht="20.399999999999999" x14ac:dyDescent="0.3">
      <c r="A35" s="111">
        <v>43781</v>
      </c>
      <c r="B35" s="226" t="s">
        <v>257</v>
      </c>
      <c r="C35" s="226"/>
      <c r="D35" s="114" t="s">
        <v>301</v>
      </c>
      <c r="E35" s="113" t="s">
        <v>163</v>
      </c>
      <c r="F35" s="114">
        <v>0</v>
      </c>
      <c r="G35" s="114">
        <v>0</v>
      </c>
      <c r="H35" s="114">
        <v>0</v>
      </c>
      <c r="I35" s="114">
        <v>21.2</v>
      </c>
      <c r="J35" s="70">
        <v>0</v>
      </c>
    </row>
    <row r="36" spans="1:10" ht="20.399999999999999" x14ac:dyDescent="0.3">
      <c r="A36" s="111">
        <v>43782</v>
      </c>
      <c r="B36" s="226" t="s">
        <v>247</v>
      </c>
      <c r="C36" s="226"/>
      <c r="D36" s="114" t="s">
        <v>303</v>
      </c>
      <c r="E36" s="113" t="s">
        <v>148</v>
      </c>
      <c r="F36" s="114">
        <v>0</v>
      </c>
      <c r="G36" s="114">
        <v>0</v>
      </c>
      <c r="H36" s="114">
        <v>0</v>
      </c>
      <c r="I36" s="114">
        <v>20.9</v>
      </c>
      <c r="J36" s="70">
        <v>0</v>
      </c>
    </row>
    <row r="37" spans="1:10" ht="20.399999999999999" x14ac:dyDescent="0.3">
      <c r="A37" s="111">
        <v>43782</v>
      </c>
      <c r="B37" s="226" t="s">
        <v>159</v>
      </c>
      <c r="C37" s="226"/>
      <c r="D37" s="114" t="s">
        <v>303</v>
      </c>
      <c r="E37" s="113" t="s">
        <v>152</v>
      </c>
      <c r="F37" s="114">
        <v>0</v>
      </c>
      <c r="G37" s="114">
        <v>0</v>
      </c>
      <c r="H37" s="114">
        <v>0</v>
      </c>
      <c r="I37" s="114">
        <v>20.9</v>
      </c>
      <c r="J37" s="70">
        <v>0</v>
      </c>
    </row>
    <row r="38" spans="1:10" ht="20.399999999999999" x14ac:dyDescent="0.3">
      <c r="A38" s="111">
        <v>43782</v>
      </c>
      <c r="B38" s="226" t="s">
        <v>299</v>
      </c>
      <c r="C38" s="226"/>
      <c r="D38" s="114" t="s">
        <v>303</v>
      </c>
      <c r="E38" s="113" t="s">
        <v>163</v>
      </c>
      <c r="F38" s="114">
        <v>0</v>
      </c>
      <c r="G38" s="114">
        <v>0</v>
      </c>
      <c r="H38" s="114">
        <v>0</v>
      </c>
      <c r="I38" s="114">
        <v>20.9</v>
      </c>
      <c r="J38" s="70">
        <v>0</v>
      </c>
    </row>
    <row r="39" spans="1:10" ht="20.399999999999999" x14ac:dyDescent="0.3">
      <c r="A39" s="111">
        <v>43783</v>
      </c>
      <c r="B39" s="226" t="s">
        <v>247</v>
      </c>
      <c r="C39" s="226"/>
      <c r="D39" s="114" t="s">
        <v>210</v>
      </c>
      <c r="E39" s="113" t="s">
        <v>148</v>
      </c>
      <c r="F39" s="114">
        <v>0</v>
      </c>
      <c r="G39" s="114">
        <v>0</v>
      </c>
      <c r="H39" s="114">
        <v>0</v>
      </c>
      <c r="I39" s="114">
        <v>20.9</v>
      </c>
      <c r="J39" s="70">
        <v>0</v>
      </c>
    </row>
    <row r="40" spans="1:10" ht="20.399999999999999" x14ac:dyDescent="0.3">
      <c r="A40" s="111">
        <v>43783</v>
      </c>
      <c r="B40" s="226" t="s">
        <v>159</v>
      </c>
      <c r="C40" s="226"/>
      <c r="D40" s="114" t="s">
        <v>210</v>
      </c>
      <c r="E40" s="113" t="s">
        <v>152</v>
      </c>
      <c r="F40" s="114">
        <v>0</v>
      </c>
      <c r="G40" s="114">
        <v>0</v>
      </c>
      <c r="H40" s="114">
        <v>0</v>
      </c>
      <c r="I40" s="114">
        <v>20.9</v>
      </c>
      <c r="J40" s="70">
        <v>0</v>
      </c>
    </row>
    <row r="41" spans="1:10" ht="20.399999999999999" x14ac:dyDescent="0.3">
      <c r="A41" s="111">
        <v>43783</v>
      </c>
      <c r="B41" s="226" t="s">
        <v>304</v>
      </c>
      <c r="C41" s="226"/>
      <c r="D41" s="114" t="s">
        <v>210</v>
      </c>
      <c r="E41" s="113" t="s">
        <v>163</v>
      </c>
      <c r="F41" s="114">
        <v>0</v>
      </c>
      <c r="G41" s="114">
        <v>0</v>
      </c>
      <c r="H41" s="114">
        <v>0</v>
      </c>
      <c r="I41" s="114">
        <v>21.1</v>
      </c>
      <c r="J41" s="70">
        <v>0.1</v>
      </c>
    </row>
    <row r="42" spans="1:10" ht="20.399999999999999" x14ac:dyDescent="0.3">
      <c r="A42" s="111">
        <v>43784</v>
      </c>
      <c r="B42" s="226" t="s">
        <v>305</v>
      </c>
      <c r="C42" s="226"/>
      <c r="D42" s="114"/>
      <c r="E42" s="113" t="s">
        <v>148</v>
      </c>
      <c r="F42" s="114"/>
      <c r="G42" s="114"/>
      <c r="H42" s="114"/>
      <c r="I42" s="114"/>
      <c r="J42" s="70"/>
    </row>
    <row r="43" spans="1:10" ht="20.399999999999999" x14ac:dyDescent="0.3">
      <c r="A43" s="111">
        <v>43784</v>
      </c>
      <c r="B43" s="226" t="s">
        <v>305</v>
      </c>
      <c r="C43" s="226"/>
      <c r="D43" s="114"/>
      <c r="E43" s="113" t="s">
        <v>152</v>
      </c>
      <c r="F43" s="114"/>
      <c r="G43" s="114"/>
      <c r="H43" s="114"/>
      <c r="I43" s="114"/>
      <c r="J43" s="70"/>
    </row>
    <row r="44" spans="1:10" ht="20.399999999999999" x14ac:dyDescent="0.3">
      <c r="A44" s="111">
        <v>43784</v>
      </c>
      <c r="B44" s="226" t="s">
        <v>305</v>
      </c>
      <c r="C44" s="226"/>
      <c r="D44" s="114"/>
      <c r="E44" s="113" t="s">
        <v>163</v>
      </c>
      <c r="F44" s="114"/>
      <c r="G44" s="114"/>
      <c r="H44" s="114"/>
      <c r="I44" s="114"/>
      <c r="J44" s="70"/>
    </row>
    <row r="45" spans="1:10" ht="20.399999999999999" x14ac:dyDescent="0.3">
      <c r="A45" s="111">
        <v>43787</v>
      </c>
      <c r="B45" s="226" t="s">
        <v>233</v>
      </c>
      <c r="C45" s="226"/>
      <c r="D45" s="114" t="s">
        <v>306</v>
      </c>
      <c r="E45" s="113" t="s">
        <v>148</v>
      </c>
      <c r="F45" s="114">
        <v>0</v>
      </c>
      <c r="G45" s="114">
        <v>0</v>
      </c>
      <c r="H45" s="114">
        <v>0</v>
      </c>
      <c r="I45" s="114">
        <v>20.9</v>
      </c>
      <c r="J45" s="70">
        <v>0</v>
      </c>
    </row>
    <row r="46" spans="1:10" ht="20.399999999999999" x14ac:dyDescent="0.3">
      <c r="A46" s="111">
        <v>43787</v>
      </c>
      <c r="B46" s="226" t="s">
        <v>235</v>
      </c>
      <c r="C46" s="226"/>
      <c r="D46" s="114" t="s">
        <v>306</v>
      </c>
      <c r="E46" s="113" t="s">
        <v>152</v>
      </c>
      <c r="F46" s="114">
        <v>0</v>
      </c>
      <c r="G46" s="114">
        <v>0</v>
      </c>
      <c r="H46" s="114">
        <v>0</v>
      </c>
      <c r="I46" s="114">
        <v>20.9</v>
      </c>
      <c r="J46" s="70">
        <v>0</v>
      </c>
    </row>
    <row r="47" spans="1:10" ht="20.399999999999999" x14ac:dyDescent="0.3">
      <c r="A47" s="111">
        <v>43787</v>
      </c>
      <c r="B47" s="226" t="s">
        <v>307</v>
      </c>
      <c r="C47" s="226"/>
      <c r="D47" s="114" t="s">
        <v>306</v>
      </c>
      <c r="E47" s="113" t="s">
        <v>163</v>
      </c>
      <c r="F47" s="114">
        <v>0</v>
      </c>
      <c r="G47" s="114">
        <v>0</v>
      </c>
      <c r="H47" s="114">
        <v>0</v>
      </c>
      <c r="I47" s="114">
        <v>20.9</v>
      </c>
      <c r="J47" s="70">
        <v>0</v>
      </c>
    </row>
    <row r="48" spans="1:10" ht="20.399999999999999" x14ac:dyDescent="0.3">
      <c r="A48" s="111">
        <v>43788</v>
      </c>
      <c r="B48" s="226" t="s">
        <v>247</v>
      </c>
      <c r="C48" s="226"/>
      <c r="D48" s="114" t="s">
        <v>308</v>
      </c>
      <c r="E48" s="113" t="s">
        <v>148</v>
      </c>
      <c r="F48" s="114">
        <v>0</v>
      </c>
      <c r="G48" s="114">
        <v>0</v>
      </c>
      <c r="H48" s="114">
        <v>0</v>
      </c>
      <c r="I48" s="114">
        <v>20.9</v>
      </c>
      <c r="J48" s="70">
        <v>0</v>
      </c>
    </row>
    <row r="49" spans="1:10" ht="20.399999999999999" x14ac:dyDescent="0.3">
      <c r="A49" s="111">
        <v>43788</v>
      </c>
      <c r="B49" s="226" t="s">
        <v>159</v>
      </c>
      <c r="C49" s="226"/>
      <c r="D49" s="114" t="s">
        <v>308</v>
      </c>
      <c r="E49" s="113" t="s">
        <v>152</v>
      </c>
      <c r="F49" s="114">
        <v>0</v>
      </c>
      <c r="G49" s="114">
        <v>0</v>
      </c>
      <c r="H49" s="114">
        <v>0</v>
      </c>
      <c r="I49" s="114">
        <v>20.9</v>
      </c>
      <c r="J49" s="70">
        <v>0</v>
      </c>
    </row>
    <row r="50" spans="1:10" ht="20.399999999999999" x14ac:dyDescent="0.3">
      <c r="A50" s="122">
        <v>43788</v>
      </c>
      <c r="B50" s="227" t="s">
        <v>299</v>
      </c>
      <c r="C50" s="227"/>
      <c r="D50" s="126" t="s">
        <v>308</v>
      </c>
      <c r="E50" s="75" t="s">
        <v>163</v>
      </c>
      <c r="F50" s="126">
        <v>0</v>
      </c>
      <c r="G50" s="126">
        <v>0</v>
      </c>
      <c r="H50" s="126">
        <v>0</v>
      </c>
      <c r="I50" s="126">
        <v>21.1</v>
      </c>
      <c r="J50" s="78">
        <v>0</v>
      </c>
    </row>
    <row r="51" spans="1:10" ht="20.399999999999999" x14ac:dyDescent="0.3">
      <c r="A51" s="111">
        <v>43789</v>
      </c>
      <c r="B51" s="226" t="s">
        <v>247</v>
      </c>
      <c r="C51" s="226"/>
      <c r="D51" s="125" t="s">
        <v>314</v>
      </c>
      <c r="E51" s="123" t="s">
        <v>148</v>
      </c>
      <c r="F51" s="125">
        <v>0</v>
      </c>
      <c r="G51" s="125">
        <v>0</v>
      </c>
      <c r="H51" s="125">
        <v>0</v>
      </c>
      <c r="I51" s="125">
        <v>21.3</v>
      </c>
      <c r="J51" s="70">
        <v>0</v>
      </c>
    </row>
    <row r="52" spans="1:10" ht="20.399999999999999" x14ac:dyDescent="0.3">
      <c r="A52" s="111">
        <v>43789</v>
      </c>
      <c r="B52" s="226" t="s">
        <v>159</v>
      </c>
      <c r="C52" s="226"/>
      <c r="D52" s="125" t="s">
        <v>314</v>
      </c>
      <c r="E52" s="123" t="s">
        <v>152</v>
      </c>
      <c r="F52" s="125">
        <v>0</v>
      </c>
      <c r="G52" s="125">
        <v>0</v>
      </c>
      <c r="H52" s="125">
        <v>0</v>
      </c>
      <c r="I52" s="125">
        <v>20.9</v>
      </c>
      <c r="J52" s="70">
        <v>0</v>
      </c>
    </row>
    <row r="53" spans="1:10" ht="20.399999999999999" x14ac:dyDescent="0.3">
      <c r="A53" s="111">
        <v>43789</v>
      </c>
      <c r="B53" s="226" t="s">
        <v>299</v>
      </c>
      <c r="C53" s="226"/>
      <c r="D53" s="125" t="s">
        <v>314</v>
      </c>
      <c r="E53" s="123" t="s">
        <v>163</v>
      </c>
      <c r="F53" s="125">
        <v>0</v>
      </c>
      <c r="G53" s="125">
        <v>0</v>
      </c>
      <c r="H53" s="125">
        <v>0</v>
      </c>
      <c r="I53" s="125">
        <v>21.3</v>
      </c>
      <c r="J53" s="70">
        <v>0</v>
      </c>
    </row>
    <row r="54" spans="1:10" ht="20.399999999999999" x14ac:dyDescent="0.3">
      <c r="A54" s="111">
        <v>43790</v>
      </c>
      <c r="B54" s="226" t="s">
        <v>257</v>
      </c>
      <c r="C54" s="226"/>
      <c r="D54" s="125" t="s">
        <v>181</v>
      </c>
      <c r="E54" s="123" t="s">
        <v>148</v>
      </c>
      <c r="F54" s="125">
        <v>0</v>
      </c>
      <c r="G54" s="125">
        <v>0</v>
      </c>
      <c r="H54" s="125">
        <v>0</v>
      </c>
      <c r="I54" s="125">
        <v>20.9</v>
      </c>
      <c r="J54" s="70">
        <v>0</v>
      </c>
    </row>
    <row r="55" spans="1:10" ht="20.399999999999999" x14ac:dyDescent="0.3">
      <c r="A55" s="111">
        <v>43790</v>
      </c>
      <c r="B55" s="226" t="s">
        <v>315</v>
      </c>
      <c r="C55" s="226"/>
      <c r="D55" s="125" t="s">
        <v>181</v>
      </c>
      <c r="E55" s="123" t="s">
        <v>152</v>
      </c>
      <c r="F55" s="125">
        <v>0</v>
      </c>
      <c r="G55" s="125">
        <v>0</v>
      </c>
      <c r="H55" s="125">
        <v>0</v>
      </c>
      <c r="I55" s="125">
        <v>20.9</v>
      </c>
      <c r="J55" s="70">
        <v>0</v>
      </c>
    </row>
    <row r="56" spans="1:10" ht="20.399999999999999" x14ac:dyDescent="0.3">
      <c r="A56" s="111">
        <v>43790</v>
      </c>
      <c r="B56" s="226" t="s">
        <v>235</v>
      </c>
      <c r="C56" s="226"/>
      <c r="D56" s="125" t="s">
        <v>181</v>
      </c>
      <c r="E56" s="123" t="s">
        <v>163</v>
      </c>
      <c r="F56" s="125">
        <v>0</v>
      </c>
      <c r="G56" s="125">
        <v>0</v>
      </c>
      <c r="H56" s="125">
        <v>0</v>
      </c>
      <c r="I56" s="125">
        <v>20.9</v>
      </c>
      <c r="J56" s="70">
        <v>0</v>
      </c>
    </row>
    <row r="57" spans="1:10" ht="20.399999999999999" x14ac:dyDescent="0.3">
      <c r="A57" s="111">
        <v>43791</v>
      </c>
      <c r="B57" s="226" t="s">
        <v>235</v>
      </c>
      <c r="C57" s="226"/>
      <c r="D57" s="125" t="s">
        <v>308</v>
      </c>
      <c r="E57" s="123" t="s">
        <v>148</v>
      </c>
      <c r="F57" s="125">
        <v>0</v>
      </c>
      <c r="G57" s="125">
        <v>0</v>
      </c>
      <c r="H57" s="125">
        <v>0</v>
      </c>
      <c r="I57" s="125">
        <v>20.9</v>
      </c>
      <c r="J57" s="70">
        <v>0</v>
      </c>
    </row>
    <row r="58" spans="1:10" ht="20.399999999999999" x14ac:dyDescent="0.3">
      <c r="A58" s="111">
        <v>43791</v>
      </c>
      <c r="B58" s="226" t="s">
        <v>233</v>
      </c>
      <c r="C58" s="226"/>
      <c r="D58" s="125" t="s">
        <v>308</v>
      </c>
      <c r="E58" s="123" t="s">
        <v>152</v>
      </c>
      <c r="F58" s="125">
        <v>0</v>
      </c>
      <c r="G58" s="125">
        <v>0</v>
      </c>
      <c r="H58" s="125">
        <v>0</v>
      </c>
      <c r="I58" s="125">
        <v>20.9</v>
      </c>
      <c r="J58" s="70">
        <v>0</v>
      </c>
    </row>
    <row r="59" spans="1:10" ht="20.399999999999999" x14ac:dyDescent="0.3">
      <c r="A59" s="111">
        <v>43791</v>
      </c>
      <c r="B59" s="226" t="s">
        <v>307</v>
      </c>
      <c r="C59" s="226"/>
      <c r="D59" s="125" t="s">
        <v>308</v>
      </c>
      <c r="E59" s="123" t="s">
        <v>163</v>
      </c>
      <c r="F59" s="125">
        <v>0</v>
      </c>
      <c r="G59" s="125">
        <v>0</v>
      </c>
      <c r="H59" s="125">
        <v>0</v>
      </c>
      <c r="I59" s="125">
        <v>21.2</v>
      </c>
      <c r="J59" s="70">
        <v>0</v>
      </c>
    </row>
    <row r="60" spans="1:10" ht="20.399999999999999" x14ac:dyDescent="0.3">
      <c r="A60" s="111">
        <v>43792</v>
      </c>
      <c r="B60" s="226" t="s">
        <v>233</v>
      </c>
      <c r="C60" s="226"/>
      <c r="D60" s="125" t="s">
        <v>316</v>
      </c>
      <c r="E60" s="123" t="s">
        <v>148</v>
      </c>
      <c r="F60" s="125">
        <v>0</v>
      </c>
      <c r="G60" s="125">
        <v>0</v>
      </c>
      <c r="H60" s="125">
        <v>0</v>
      </c>
      <c r="I60" s="125">
        <v>20.9</v>
      </c>
      <c r="J60" s="70">
        <v>0</v>
      </c>
    </row>
    <row r="61" spans="1:10" ht="20.399999999999999" x14ac:dyDescent="0.3">
      <c r="A61" s="111">
        <v>43792</v>
      </c>
      <c r="B61" s="226" t="s">
        <v>302</v>
      </c>
      <c r="C61" s="226"/>
      <c r="D61" s="125" t="s">
        <v>316</v>
      </c>
      <c r="E61" s="123" t="s">
        <v>152</v>
      </c>
      <c r="F61" s="125">
        <v>0</v>
      </c>
      <c r="G61" s="125">
        <v>0</v>
      </c>
      <c r="H61" s="125">
        <v>0</v>
      </c>
      <c r="I61" s="125">
        <v>20.9</v>
      </c>
      <c r="J61" s="70">
        <v>0</v>
      </c>
    </row>
    <row r="62" spans="1:10" ht="20.399999999999999" x14ac:dyDescent="0.3">
      <c r="A62" s="111">
        <v>43792</v>
      </c>
      <c r="B62" s="226" t="s">
        <v>317</v>
      </c>
      <c r="C62" s="226"/>
      <c r="D62" s="125" t="s">
        <v>316</v>
      </c>
      <c r="E62" s="123" t="s">
        <v>163</v>
      </c>
      <c r="F62" s="125">
        <v>0</v>
      </c>
      <c r="G62" s="125">
        <v>0</v>
      </c>
      <c r="H62" s="125">
        <v>0</v>
      </c>
      <c r="I62" s="125">
        <v>20.9</v>
      </c>
      <c r="J62" s="70">
        <v>0</v>
      </c>
    </row>
    <row r="63" spans="1:10" ht="20.399999999999999" x14ac:dyDescent="0.3">
      <c r="A63" s="111">
        <v>43794</v>
      </c>
      <c r="B63" s="226" t="s">
        <v>233</v>
      </c>
      <c r="C63" s="226"/>
      <c r="D63" s="125" t="s">
        <v>318</v>
      </c>
      <c r="E63" s="123" t="s">
        <v>148</v>
      </c>
      <c r="F63" s="125">
        <v>0</v>
      </c>
      <c r="G63" s="125">
        <v>0</v>
      </c>
      <c r="H63" s="125">
        <v>0</v>
      </c>
      <c r="I63" s="125">
        <v>20.9</v>
      </c>
      <c r="J63" s="70">
        <v>0</v>
      </c>
    </row>
    <row r="64" spans="1:10" ht="20.399999999999999" x14ac:dyDescent="0.3">
      <c r="A64" s="111">
        <v>43794</v>
      </c>
      <c r="B64" s="226" t="s">
        <v>247</v>
      </c>
      <c r="C64" s="226"/>
      <c r="D64" s="125" t="s">
        <v>318</v>
      </c>
      <c r="E64" s="123" t="s">
        <v>152</v>
      </c>
      <c r="F64" s="125">
        <v>0</v>
      </c>
      <c r="G64" s="125">
        <v>0</v>
      </c>
      <c r="H64" s="125">
        <v>0</v>
      </c>
      <c r="I64" s="125">
        <v>20.9</v>
      </c>
      <c r="J64" s="70">
        <v>0</v>
      </c>
    </row>
    <row r="65" spans="1:10" ht="20.399999999999999" x14ac:dyDescent="0.3">
      <c r="A65" s="111">
        <v>43794</v>
      </c>
      <c r="B65" s="226" t="s">
        <v>254</v>
      </c>
      <c r="C65" s="226"/>
      <c r="D65" s="125" t="s">
        <v>318</v>
      </c>
      <c r="E65" s="123" t="s">
        <v>163</v>
      </c>
      <c r="F65" s="125">
        <v>0</v>
      </c>
      <c r="G65" s="125">
        <v>0</v>
      </c>
      <c r="H65" s="125">
        <v>0</v>
      </c>
      <c r="I65" s="125">
        <v>20.9</v>
      </c>
      <c r="J65" s="70">
        <v>0</v>
      </c>
    </row>
    <row r="66" spans="1:10" x14ac:dyDescent="0.3">
      <c r="A66" s="87" t="s">
        <v>10</v>
      </c>
      <c r="B66" s="92"/>
      <c r="C66" s="225"/>
      <c r="D66" s="225"/>
      <c r="E66" s="124"/>
      <c r="F66" s="94"/>
    </row>
    <row r="67" spans="1:10" x14ac:dyDescent="0.3">
      <c r="A67" s="222" t="s">
        <v>187</v>
      </c>
      <c r="B67" s="222"/>
      <c r="C67" s="222"/>
      <c r="D67" s="222"/>
      <c r="E67" s="124"/>
      <c r="F67" s="94"/>
    </row>
    <row r="68" spans="1:10" x14ac:dyDescent="0.3">
      <c r="A68" s="222" t="s">
        <v>188</v>
      </c>
      <c r="B68" s="222"/>
      <c r="C68" s="222"/>
      <c r="D68" s="222"/>
      <c r="E68" s="124"/>
      <c r="F68" s="94"/>
    </row>
    <row r="69" spans="1:10" x14ac:dyDescent="0.3">
      <c r="A69" s="222" t="s">
        <v>189</v>
      </c>
      <c r="B69" s="222"/>
      <c r="C69" s="222"/>
      <c r="D69" s="222"/>
      <c r="E69" s="124"/>
      <c r="F69" s="94"/>
    </row>
    <row r="70" spans="1:10" x14ac:dyDescent="0.3">
      <c r="A70" s="89" t="s">
        <v>190</v>
      </c>
      <c r="B70" s="89"/>
      <c r="C70" s="89"/>
      <c r="D70" s="89"/>
    </row>
    <row r="71" spans="1:10" x14ac:dyDescent="0.3">
      <c r="A71" s="222" t="s">
        <v>191</v>
      </c>
      <c r="B71" s="222"/>
      <c r="C71" s="222"/>
      <c r="D71" s="222"/>
      <c r="E71" s="222"/>
      <c r="F71" s="222"/>
    </row>
    <row r="72" spans="1:10" ht="15.6" x14ac:dyDescent="0.35">
      <c r="A72" t="s">
        <v>192</v>
      </c>
    </row>
    <row r="73" spans="1:10" ht="15.6" x14ac:dyDescent="0.35">
      <c r="A73" s="222" t="s">
        <v>193</v>
      </c>
      <c r="B73" s="222"/>
      <c r="C73" s="222"/>
      <c r="D73" s="222"/>
    </row>
    <row r="74" spans="1:10" x14ac:dyDescent="0.3">
      <c r="A74" s="222" t="s">
        <v>194</v>
      </c>
      <c r="B74" s="222"/>
      <c r="C74" s="222"/>
      <c r="D74" s="222"/>
      <c r="E74" s="222"/>
      <c r="F74" s="222"/>
    </row>
    <row r="75" spans="1:10" ht="15.6" x14ac:dyDescent="0.35">
      <c r="A75" s="222" t="s">
        <v>195</v>
      </c>
      <c r="B75" s="222"/>
      <c r="C75" s="222"/>
      <c r="D75" s="222"/>
      <c r="E75" s="222"/>
    </row>
    <row r="76" spans="1:10" x14ac:dyDescent="0.3">
      <c r="A76" s="222" t="s">
        <v>196</v>
      </c>
      <c r="B76" s="222"/>
      <c r="C76" s="222"/>
      <c r="D76" s="222"/>
      <c r="E76" s="222"/>
    </row>
    <row r="77" spans="1:10" x14ac:dyDescent="0.3">
      <c r="A77" s="89" t="s">
        <v>197</v>
      </c>
      <c r="B77" s="89"/>
      <c r="C77" s="89"/>
      <c r="D77" s="89"/>
    </row>
  </sheetData>
  <mergeCells count="73">
    <mergeCell ref="B16:C16"/>
    <mergeCell ref="B17:C17"/>
    <mergeCell ref="B18:C18"/>
    <mergeCell ref="B12:C12"/>
    <mergeCell ref="B13:C13"/>
    <mergeCell ref="B14:C14"/>
    <mergeCell ref="B15:C15"/>
    <mergeCell ref="B31:C31"/>
    <mergeCell ref="B32:C32"/>
    <mergeCell ref="B21:C21"/>
    <mergeCell ref="B22:C22"/>
    <mergeCell ref="B23:C23"/>
    <mergeCell ref="B24:C24"/>
    <mergeCell ref="B25:C25"/>
    <mergeCell ref="B29:C29"/>
    <mergeCell ref="B30:C30"/>
    <mergeCell ref="A2:J2"/>
    <mergeCell ref="A3:J3"/>
    <mergeCell ref="A4:J4"/>
    <mergeCell ref="B11:C11"/>
    <mergeCell ref="B10:C10"/>
    <mergeCell ref="B9:C9"/>
    <mergeCell ref="B5:C5"/>
    <mergeCell ref="B6:C6"/>
    <mergeCell ref="B7:C7"/>
    <mergeCell ref="B8:C8"/>
    <mergeCell ref="B19:C19"/>
    <mergeCell ref="B20:C20"/>
    <mergeCell ref="B26:C26"/>
    <mergeCell ref="B27:C27"/>
    <mergeCell ref="B28:C28"/>
    <mergeCell ref="B33:C33"/>
    <mergeCell ref="B34:C34"/>
    <mergeCell ref="B35:C35"/>
    <mergeCell ref="B36:C36"/>
    <mergeCell ref="B37:C37"/>
    <mergeCell ref="B38:C38"/>
    <mergeCell ref="B39:C39"/>
    <mergeCell ref="B40:C40"/>
    <mergeCell ref="B41:C41"/>
    <mergeCell ref="B42:C42"/>
    <mergeCell ref="B48:C48"/>
    <mergeCell ref="B49:C49"/>
    <mergeCell ref="B50:C50"/>
    <mergeCell ref="B43:C43"/>
    <mergeCell ref="B44:C44"/>
    <mergeCell ref="B45:C45"/>
    <mergeCell ref="B46:C46"/>
    <mergeCell ref="B47:C47"/>
    <mergeCell ref="B51:C51"/>
    <mergeCell ref="B52:C52"/>
    <mergeCell ref="B53:C53"/>
    <mergeCell ref="B54:C54"/>
    <mergeCell ref="B55:C55"/>
    <mergeCell ref="B56:C56"/>
    <mergeCell ref="B57:C57"/>
    <mergeCell ref="B58:C58"/>
    <mergeCell ref="B59:C59"/>
    <mergeCell ref="B60:C60"/>
    <mergeCell ref="B61:C61"/>
    <mergeCell ref="B62:C62"/>
    <mergeCell ref="B63:C63"/>
    <mergeCell ref="B64:C64"/>
    <mergeCell ref="B65:C65"/>
    <mergeCell ref="A73:D73"/>
    <mergeCell ref="A74:F74"/>
    <mergeCell ref="A75:E75"/>
    <mergeCell ref="A76:E76"/>
    <mergeCell ref="C66:D66"/>
    <mergeCell ref="A67:D67"/>
    <mergeCell ref="A68:D68"/>
    <mergeCell ref="A69:D69"/>
    <mergeCell ref="A71:F7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62"/>
  <sheetViews>
    <sheetView topLeftCell="A49" workbookViewId="0">
      <selection activeCell="A51" sqref="A51:F62"/>
    </sheetView>
  </sheetViews>
  <sheetFormatPr defaultRowHeight="14.4" x14ac:dyDescent="0.3"/>
  <cols>
    <col min="1" max="1" width="9.109375" customWidth="1"/>
    <col min="5" max="5" width="10.5546875" customWidth="1"/>
  </cols>
  <sheetData>
    <row r="2" spans="1:10" ht="15.6" x14ac:dyDescent="0.3">
      <c r="A2" s="213" t="s">
        <v>338</v>
      </c>
      <c r="B2" s="213"/>
      <c r="C2" s="213"/>
      <c r="D2" s="213"/>
      <c r="E2" s="213"/>
      <c r="F2" s="213"/>
      <c r="G2" s="213"/>
      <c r="H2" s="213"/>
      <c r="I2" s="213"/>
      <c r="J2" s="213"/>
    </row>
    <row r="3" spans="1:10" ht="15.6" x14ac:dyDescent="0.3">
      <c r="A3" s="213" t="s">
        <v>134</v>
      </c>
      <c r="B3" s="213"/>
      <c r="C3" s="213"/>
      <c r="D3" s="213"/>
      <c r="E3" s="213"/>
      <c r="F3" s="213"/>
      <c r="G3" s="213"/>
      <c r="H3" s="213"/>
      <c r="I3" s="213"/>
      <c r="J3" s="213"/>
    </row>
    <row r="4" spans="1:10" ht="15.6" x14ac:dyDescent="0.3">
      <c r="A4" s="223" t="s">
        <v>135</v>
      </c>
      <c r="B4" s="223"/>
      <c r="C4" s="223"/>
      <c r="D4" s="223"/>
      <c r="E4" s="223"/>
      <c r="F4" s="223"/>
      <c r="G4" s="223"/>
      <c r="H4" s="223"/>
      <c r="I4" s="223"/>
      <c r="J4" s="223"/>
    </row>
    <row r="5" spans="1:10" ht="40.799999999999997" customHeight="1" x14ac:dyDescent="0.3">
      <c r="A5" s="81" t="s">
        <v>125</v>
      </c>
      <c r="B5" s="231" t="s">
        <v>273</v>
      </c>
      <c r="C5" s="231"/>
      <c r="D5" s="123" t="s">
        <v>126</v>
      </c>
      <c r="E5" s="81" t="s">
        <v>138</v>
      </c>
      <c r="F5" s="132" t="s">
        <v>274</v>
      </c>
      <c r="G5" s="132" t="s">
        <v>275</v>
      </c>
      <c r="H5" s="81" t="s">
        <v>141</v>
      </c>
      <c r="I5" s="81" t="s">
        <v>276</v>
      </c>
      <c r="J5" s="132" t="s">
        <v>277</v>
      </c>
    </row>
    <row r="6" spans="1:10" ht="22.5" customHeight="1" x14ac:dyDescent="0.3">
      <c r="A6" s="130">
        <v>43801</v>
      </c>
      <c r="B6" s="229" t="s">
        <v>319</v>
      </c>
      <c r="C6" s="229"/>
      <c r="D6" s="81" t="s">
        <v>320</v>
      </c>
      <c r="E6" s="123" t="s">
        <v>148</v>
      </c>
      <c r="F6" s="81">
        <v>0</v>
      </c>
      <c r="G6" s="81">
        <v>0</v>
      </c>
      <c r="H6" s="81">
        <v>0</v>
      </c>
      <c r="I6" s="81">
        <v>20.9</v>
      </c>
      <c r="J6" s="82">
        <v>0</v>
      </c>
    </row>
    <row r="7" spans="1:10" ht="22.5" customHeight="1" x14ac:dyDescent="0.3">
      <c r="A7" s="130">
        <v>43801</v>
      </c>
      <c r="B7" s="229" t="s">
        <v>159</v>
      </c>
      <c r="C7" s="229"/>
      <c r="D7" s="81" t="s">
        <v>320</v>
      </c>
      <c r="E7" s="123" t="s">
        <v>152</v>
      </c>
      <c r="F7" s="81">
        <v>0</v>
      </c>
      <c r="G7" s="81">
        <v>0</v>
      </c>
      <c r="H7" s="81">
        <v>0</v>
      </c>
      <c r="I7" s="81">
        <v>20.9</v>
      </c>
      <c r="J7" s="82">
        <v>0</v>
      </c>
    </row>
    <row r="8" spans="1:10" ht="22.5" customHeight="1" x14ac:dyDescent="0.3">
      <c r="A8" s="130">
        <v>43801</v>
      </c>
      <c r="B8" s="229" t="s">
        <v>321</v>
      </c>
      <c r="C8" s="229"/>
      <c r="D8" s="81" t="s">
        <v>320</v>
      </c>
      <c r="E8" s="123" t="s">
        <v>163</v>
      </c>
      <c r="F8" s="81">
        <v>0</v>
      </c>
      <c r="G8" s="81">
        <v>0</v>
      </c>
      <c r="H8" s="81">
        <v>0</v>
      </c>
      <c r="I8" s="81">
        <v>20.9</v>
      </c>
      <c r="J8" s="82">
        <v>0</v>
      </c>
    </row>
    <row r="9" spans="1:10" ht="22.5" customHeight="1" x14ac:dyDescent="0.3">
      <c r="A9" s="130">
        <v>43802</v>
      </c>
      <c r="B9" s="229" t="s">
        <v>315</v>
      </c>
      <c r="C9" s="229"/>
      <c r="D9" s="81" t="s">
        <v>322</v>
      </c>
      <c r="E9" s="123" t="s">
        <v>148</v>
      </c>
      <c r="F9" s="81">
        <v>0</v>
      </c>
      <c r="G9" s="81">
        <v>0</v>
      </c>
      <c r="H9" s="81">
        <v>0</v>
      </c>
      <c r="I9" s="81">
        <v>20.9</v>
      </c>
      <c r="J9" s="82">
        <v>0</v>
      </c>
    </row>
    <row r="10" spans="1:10" ht="22.5" customHeight="1" x14ac:dyDescent="0.3">
      <c r="A10" s="130">
        <v>43802</v>
      </c>
      <c r="B10" s="229" t="s">
        <v>254</v>
      </c>
      <c r="C10" s="229"/>
      <c r="D10" s="81" t="s">
        <v>322</v>
      </c>
      <c r="E10" s="123" t="s">
        <v>152</v>
      </c>
      <c r="F10" s="81">
        <v>0</v>
      </c>
      <c r="G10" s="81">
        <v>0</v>
      </c>
      <c r="H10" s="81">
        <v>0</v>
      </c>
      <c r="I10" s="81">
        <v>20.9</v>
      </c>
      <c r="J10" s="82">
        <v>0</v>
      </c>
    </row>
    <row r="11" spans="1:10" ht="22.5" customHeight="1" x14ac:dyDescent="0.3">
      <c r="A11" s="130">
        <v>43802</v>
      </c>
      <c r="B11" s="229" t="s">
        <v>245</v>
      </c>
      <c r="C11" s="229"/>
      <c r="D11" s="81" t="s">
        <v>322</v>
      </c>
      <c r="E11" s="123" t="s">
        <v>163</v>
      </c>
      <c r="F11" s="81">
        <v>0</v>
      </c>
      <c r="G11" s="81">
        <v>0</v>
      </c>
      <c r="H11" s="81">
        <v>0</v>
      </c>
      <c r="I11" s="81">
        <v>20.9</v>
      </c>
      <c r="J11" s="82">
        <v>0</v>
      </c>
    </row>
    <row r="12" spans="1:10" ht="22.5" customHeight="1" x14ac:dyDescent="0.3">
      <c r="A12" s="130">
        <v>43803</v>
      </c>
      <c r="B12" s="229" t="s">
        <v>233</v>
      </c>
      <c r="C12" s="229"/>
      <c r="D12" s="133" t="s">
        <v>306</v>
      </c>
      <c r="E12" s="123" t="s">
        <v>148</v>
      </c>
      <c r="F12" s="81">
        <v>0</v>
      </c>
      <c r="G12" s="81">
        <v>0</v>
      </c>
      <c r="H12" s="81">
        <v>0</v>
      </c>
      <c r="I12" s="81">
        <v>20.9</v>
      </c>
      <c r="J12" s="82">
        <v>0</v>
      </c>
    </row>
    <row r="13" spans="1:10" ht="22.5" customHeight="1" x14ac:dyDescent="0.3">
      <c r="A13" s="130">
        <v>43803</v>
      </c>
      <c r="B13" s="229" t="s">
        <v>323</v>
      </c>
      <c r="C13" s="229"/>
      <c r="D13" s="81" t="s">
        <v>306</v>
      </c>
      <c r="E13" s="123" t="s">
        <v>152</v>
      </c>
      <c r="F13" s="81">
        <v>0</v>
      </c>
      <c r="G13" s="81">
        <v>0</v>
      </c>
      <c r="H13" s="81">
        <v>0</v>
      </c>
      <c r="I13" s="81">
        <v>20.9</v>
      </c>
      <c r="J13" s="82">
        <v>0</v>
      </c>
    </row>
    <row r="14" spans="1:10" ht="22.5" customHeight="1" x14ac:dyDescent="0.3">
      <c r="A14" s="130">
        <v>43803</v>
      </c>
      <c r="B14" s="229" t="s">
        <v>324</v>
      </c>
      <c r="C14" s="229"/>
      <c r="D14" s="81" t="s">
        <v>306</v>
      </c>
      <c r="E14" s="123" t="s">
        <v>163</v>
      </c>
      <c r="F14" s="81">
        <v>0</v>
      </c>
      <c r="G14" s="81">
        <v>0</v>
      </c>
      <c r="H14" s="81">
        <v>0</v>
      </c>
      <c r="I14" s="81">
        <v>20.9</v>
      </c>
      <c r="J14" s="82">
        <v>0</v>
      </c>
    </row>
    <row r="15" spans="1:10" ht="22.5" customHeight="1" x14ac:dyDescent="0.3">
      <c r="A15" s="130">
        <v>43804</v>
      </c>
      <c r="B15" s="229" t="s">
        <v>325</v>
      </c>
      <c r="C15" s="229"/>
      <c r="D15" s="81" t="s">
        <v>326</v>
      </c>
      <c r="E15" s="123" t="s">
        <v>148</v>
      </c>
      <c r="F15" s="81">
        <v>0</v>
      </c>
      <c r="G15" s="81">
        <v>0</v>
      </c>
      <c r="H15" s="81">
        <v>0</v>
      </c>
      <c r="I15" s="81">
        <v>20.9</v>
      </c>
      <c r="J15" s="82">
        <v>0</v>
      </c>
    </row>
    <row r="16" spans="1:10" ht="22.5" customHeight="1" x14ac:dyDescent="0.3">
      <c r="A16" s="130">
        <v>43804</v>
      </c>
      <c r="B16" s="229" t="s">
        <v>159</v>
      </c>
      <c r="C16" s="229"/>
      <c r="D16" s="81" t="s">
        <v>326</v>
      </c>
      <c r="E16" s="123" t="s">
        <v>152</v>
      </c>
      <c r="F16" s="81">
        <v>0</v>
      </c>
      <c r="G16" s="81">
        <v>0</v>
      </c>
      <c r="H16" s="81">
        <v>0</v>
      </c>
      <c r="I16" s="81">
        <v>20.9</v>
      </c>
      <c r="J16" s="82">
        <v>0</v>
      </c>
    </row>
    <row r="17" spans="1:10" ht="22.5" customHeight="1" x14ac:dyDescent="0.3">
      <c r="A17" s="130">
        <v>43804</v>
      </c>
      <c r="B17" s="229" t="s">
        <v>299</v>
      </c>
      <c r="C17" s="229"/>
      <c r="D17" s="81" t="s">
        <v>326</v>
      </c>
      <c r="E17" s="123" t="s">
        <v>163</v>
      </c>
      <c r="F17" s="81">
        <v>0</v>
      </c>
      <c r="G17" s="81">
        <v>0</v>
      </c>
      <c r="H17" s="81">
        <v>0</v>
      </c>
      <c r="I17" s="81">
        <v>21.1</v>
      </c>
      <c r="J17" s="82">
        <v>0</v>
      </c>
    </row>
    <row r="18" spans="1:10" ht="22.5" customHeight="1" x14ac:dyDescent="0.3">
      <c r="A18" s="130">
        <v>43805</v>
      </c>
      <c r="B18" s="229" t="s">
        <v>327</v>
      </c>
      <c r="C18" s="229"/>
      <c r="D18" s="81" t="s">
        <v>328</v>
      </c>
      <c r="E18" s="123" t="s">
        <v>148</v>
      </c>
      <c r="F18" s="81">
        <v>0</v>
      </c>
      <c r="G18" s="81">
        <v>0</v>
      </c>
      <c r="H18" s="81">
        <v>0</v>
      </c>
      <c r="I18" s="81">
        <v>20.9</v>
      </c>
      <c r="J18" s="82">
        <v>0</v>
      </c>
    </row>
    <row r="19" spans="1:10" ht="22.5" customHeight="1" x14ac:dyDescent="0.3">
      <c r="A19" s="130">
        <v>43805</v>
      </c>
      <c r="B19" s="229" t="s">
        <v>329</v>
      </c>
      <c r="C19" s="229"/>
      <c r="D19" s="81" t="s">
        <v>328</v>
      </c>
      <c r="E19" s="123" t="s">
        <v>152</v>
      </c>
      <c r="F19" s="81">
        <v>0</v>
      </c>
      <c r="G19" s="81">
        <v>0</v>
      </c>
      <c r="H19" s="81">
        <v>0</v>
      </c>
      <c r="I19" s="81">
        <v>20.9</v>
      </c>
      <c r="J19" s="82">
        <v>0</v>
      </c>
    </row>
    <row r="20" spans="1:10" ht="22.5" customHeight="1" x14ac:dyDescent="0.3">
      <c r="A20" s="130">
        <v>43805</v>
      </c>
      <c r="B20" s="229" t="s">
        <v>330</v>
      </c>
      <c r="C20" s="229"/>
      <c r="D20" s="81" t="s">
        <v>328</v>
      </c>
      <c r="E20" s="123" t="s">
        <v>163</v>
      </c>
      <c r="F20" s="81">
        <v>0</v>
      </c>
      <c r="G20" s="81">
        <v>0</v>
      </c>
      <c r="H20" s="81">
        <v>0</v>
      </c>
      <c r="I20" s="81">
        <v>20.9</v>
      </c>
      <c r="J20" s="82">
        <v>0</v>
      </c>
    </row>
    <row r="21" spans="1:10" ht="22.5" customHeight="1" x14ac:dyDescent="0.3">
      <c r="A21" s="130">
        <v>43806</v>
      </c>
      <c r="B21" s="229" t="s">
        <v>331</v>
      </c>
      <c r="C21" s="229"/>
      <c r="D21" s="81" t="s">
        <v>332</v>
      </c>
      <c r="E21" s="123" t="s">
        <v>148</v>
      </c>
      <c r="F21" s="81">
        <v>0</v>
      </c>
      <c r="G21" s="81">
        <v>0</v>
      </c>
      <c r="H21" s="81">
        <v>0</v>
      </c>
      <c r="I21" s="81">
        <v>20.9</v>
      </c>
      <c r="J21" s="82">
        <v>0</v>
      </c>
    </row>
    <row r="22" spans="1:10" ht="22.5" customHeight="1" x14ac:dyDescent="0.3">
      <c r="A22" s="130">
        <v>43806</v>
      </c>
      <c r="B22" s="229" t="s">
        <v>333</v>
      </c>
      <c r="C22" s="229"/>
      <c r="D22" s="81" t="s">
        <v>332</v>
      </c>
      <c r="E22" s="123" t="s">
        <v>152</v>
      </c>
      <c r="F22" s="81">
        <v>0</v>
      </c>
      <c r="G22" s="81">
        <v>0</v>
      </c>
      <c r="H22" s="81">
        <v>0</v>
      </c>
      <c r="I22" s="81">
        <v>20.9</v>
      </c>
      <c r="J22" s="82">
        <v>0</v>
      </c>
    </row>
    <row r="23" spans="1:10" ht="22.5" customHeight="1" x14ac:dyDescent="0.3">
      <c r="A23" s="130">
        <v>43806</v>
      </c>
      <c r="B23" s="229" t="s">
        <v>334</v>
      </c>
      <c r="C23" s="229"/>
      <c r="D23" s="81" t="s">
        <v>332</v>
      </c>
      <c r="E23" s="123" t="s">
        <v>163</v>
      </c>
      <c r="F23" s="81">
        <v>0</v>
      </c>
      <c r="G23" s="81">
        <v>0</v>
      </c>
      <c r="H23" s="81">
        <v>0</v>
      </c>
      <c r="I23" s="81">
        <v>20.9</v>
      </c>
      <c r="J23" s="82">
        <v>0</v>
      </c>
    </row>
    <row r="24" spans="1:10" ht="22.5" customHeight="1" x14ac:dyDescent="0.3">
      <c r="A24" s="130">
        <v>43807</v>
      </c>
      <c r="B24" s="229" t="s">
        <v>331</v>
      </c>
      <c r="C24" s="229"/>
      <c r="D24" s="81" t="s">
        <v>335</v>
      </c>
      <c r="E24" s="123" t="s">
        <v>148</v>
      </c>
      <c r="F24" s="81">
        <v>0</v>
      </c>
      <c r="G24" s="81">
        <v>0</v>
      </c>
      <c r="H24" s="81">
        <v>0</v>
      </c>
      <c r="I24" s="81">
        <v>20.9</v>
      </c>
      <c r="J24" s="82">
        <v>0</v>
      </c>
    </row>
    <row r="25" spans="1:10" ht="22.5" customHeight="1" x14ac:dyDescent="0.3">
      <c r="A25" s="131"/>
      <c r="B25" s="229" t="s">
        <v>336</v>
      </c>
      <c r="C25" s="229"/>
      <c r="D25" s="81"/>
      <c r="E25" s="123" t="s">
        <v>152</v>
      </c>
      <c r="F25" s="81"/>
      <c r="G25" s="81"/>
      <c r="H25" s="81"/>
      <c r="I25" s="81"/>
      <c r="J25" s="82"/>
    </row>
    <row r="26" spans="1:10" ht="22.5" customHeight="1" x14ac:dyDescent="0.3">
      <c r="A26" s="140">
        <v>43807</v>
      </c>
      <c r="B26" s="230" t="s">
        <v>334</v>
      </c>
      <c r="C26" s="230"/>
      <c r="D26" s="141" t="s">
        <v>337</v>
      </c>
      <c r="E26" s="75" t="s">
        <v>163</v>
      </c>
      <c r="F26" s="141">
        <v>0</v>
      </c>
      <c r="G26" s="141">
        <v>0</v>
      </c>
      <c r="H26" s="141">
        <v>0</v>
      </c>
      <c r="I26" s="141">
        <v>20.9</v>
      </c>
      <c r="J26" s="142">
        <v>0</v>
      </c>
    </row>
    <row r="27" spans="1:10" ht="22.5" customHeight="1" x14ac:dyDescent="0.3">
      <c r="A27" s="130">
        <v>43808</v>
      </c>
      <c r="B27" s="229" t="s">
        <v>327</v>
      </c>
      <c r="C27" s="229"/>
      <c r="D27" s="137" t="s">
        <v>349</v>
      </c>
      <c r="E27" s="135" t="s">
        <v>148</v>
      </c>
      <c r="F27" s="137">
        <v>0</v>
      </c>
      <c r="G27" s="137">
        <v>0</v>
      </c>
      <c r="H27" s="137">
        <v>0</v>
      </c>
      <c r="I27" s="137">
        <v>20.9</v>
      </c>
      <c r="J27" s="82">
        <v>0</v>
      </c>
    </row>
    <row r="28" spans="1:10" ht="22.5" customHeight="1" x14ac:dyDescent="0.3">
      <c r="A28" s="130">
        <v>43808</v>
      </c>
      <c r="B28" s="229" t="s">
        <v>350</v>
      </c>
      <c r="C28" s="229"/>
      <c r="D28" s="137" t="s">
        <v>349</v>
      </c>
      <c r="E28" s="135" t="s">
        <v>152</v>
      </c>
      <c r="F28" s="137">
        <v>0</v>
      </c>
      <c r="G28" s="137">
        <v>0</v>
      </c>
      <c r="H28" s="137">
        <v>0</v>
      </c>
      <c r="I28" s="137">
        <v>20.9</v>
      </c>
      <c r="J28" s="82">
        <v>0</v>
      </c>
    </row>
    <row r="29" spans="1:10" ht="22.5" customHeight="1" x14ac:dyDescent="0.3">
      <c r="A29" s="130">
        <v>43808</v>
      </c>
      <c r="B29" s="229" t="s">
        <v>330</v>
      </c>
      <c r="C29" s="229"/>
      <c r="D29" s="137" t="s">
        <v>349</v>
      </c>
      <c r="E29" s="135" t="s">
        <v>163</v>
      </c>
      <c r="F29" s="137">
        <v>0</v>
      </c>
      <c r="G29" s="137">
        <v>0</v>
      </c>
      <c r="H29" s="137">
        <v>0</v>
      </c>
      <c r="I29" s="137">
        <v>20.9</v>
      </c>
      <c r="J29" s="82">
        <v>0</v>
      </c>
    </row>
    <row r="30" spans="1:10" ht="22.5" customHeight="1" x14ac:dyDescent="0.3">
      <c r="A30" s="139">
        <v>43809</v>
      </c>
      <c r="B30" s="228" t="s">
        <v>351</v>
      </c>
      <c r="C30" s="231"/>
      <c r="D30" s="136" t="s">
        <v>316</v>
      </c>
      <c r="E30" s="135" t="s">
        <v>148</v>
      </c>
      <c r="F30" s="136">
        <v>0</v>
      </c>
      <c r="G30" s="136">
        <v>0</v>
      </c>
      <c r="H30" s="136">
        <v>0</v>
      </c>
      <c r="I30" s="136">
        <v>20.9</v>
      </c>
      <c r="J30" s="70">
        <v>0</v>
      </c>
    </row>
    <row r="31" spans="1:10" ht="22.5" customHeight="1" x14ac:dyDescent="0.3">
      <c r="A31" s="139">
        <v>43809</v>
      </c>
      <c r="B31" s="228" t="s">
        <v>352</v>
      </c>
      <c r="C31" s="231"/>
      <c r="D31" s="136" t="s">
        <v>316</v>
      </c>
      <c r="E31" s="135" t="s">
        <v>152</v>
      </c>
      <c r="F31" s="136">
        <v>0</v>
      </c>
      <c r="G31" s="136">
        <v>0</v>
      </c>
      <c r="H31" s="136">
        <v>0</v>
      </c>
      <c r="I31" s="136">
        <v>20.9</v>
      </c>
      <c r="J31" s="70">
        <v>0</v>
      </c>
    </row>
    <row r="32" spans="1:10" ht="22.5" customHeight="1" x14ac:dyDescent="0.3">
      <c r="A32" s="139">
        <v>43809</v>
      </c>
      <c r="B32" s="228" t="s">
        <v>330</v>
      </c>
      <c r="C32" s="228"/>
      <c r="D32" s="136" t="s">
        <v>316</v>
      </c>
      <c r="E32" s="135" t="s">
        <v>163</v>
      </c>
      <c r="F32" s="136">
        <v>0</v>
      </c>
      <c r="G32" s="136">
        <v>0</v>
      </c>
      <c r="H32" s="136">
        <v>0</v>
      </c>
      <c r="I32" s="136">
        <v>20.9</v>
      </c>
      <c r="J32" s="70">
        <v>0</v>
      </c>
    </row>
    <row r="33" spans="1:10" ht="22.5" customHeight="1" x14ac:dyDescent="0.3">
      <c r="A33" s="139">
        <v>43810</v>
      </c>
      <c r="B33" s="228" t="s">
        <v>353</v>
      </c>
      <c r="C33" s="228"/>
      <c r="D33" s="136" t="s">
        <v>354</v>
      </c>
      <c r="E33" s="135" t="s">
        <v>148</v>
      </c>
      <c r="F33" s="136">
        <v>0</v>
      </c>
      <c r="G33" s="136">
        <v>0</v>
      </c>
      <c r="H33" s="136">
        <v>0</v>
      </c>
      <c r="I33" s="136">
        <v>20.9</v>
      </c>
      <c r="J33" s="70">
        <v>0</v>
      </c>
    </row>
    <row r="34" spans="1:10" ht="22.5" customHeight="1" x14ac:dyDescent="0.3">
      <c r="A34" s="139">
        <v>43810</v>
      </c>
      <c r="B34" s="228" t="s">
        <v>355</v>
      </c>
      <c r="C34" s="228"/>
      <c r="D34" s="136" t="s">
        <v>354</v>
      </c>
      <c r="E34" s="135" t="s">
        <v>152</v>
      </c>
      <c r="F34" s="136">
        <v>0</v>
      </c>
      <c r="G34" s="136">
        <v>0</v>
      </c>
      <c r="H34" s="136">
        <v>0</v>
      </c>
      <c r="I34" s="136">
        <v>20.9</v>
      </c>
      <c r="J34" s="70">
        <v>0</v>
      </c>
    </row>
    <row r="35" spans="1:10" ht="22.5" customHeight="1" x14ac:dyDescent="0.3">
      <c r="A35" s="139">
        <v>43810</v>
      </c>
      <c r="B35" s="228" t="s">
        <v>356</v>
      </c>
      <c r="C35" s="228"/>
      <c r="D35" s="136" t="s">
        <v>354</v>
      </c>
      <c r="E35" s="135" t="s">
        <v>163</v>
      </c>
      <c r="F35" s="136">
        <v>0</v>
      </c>
      <c r="G35" s="136">
        <v>0</v>
      </c>
      <c r="H35" s="136">
        <v>0</v>
      </c>
      <c r="I35" s="136">
        <v>20.9</v>
      </c>
      <c r="J35" s="70">
        <v>0</v>
      </c>
    </row>
    <row r="36" spans="1:10" ht="22.5" customHeight="1" x14ac:dyDescent="0.3">
      <c r="A36" s="143">
        <v>43813</v>
      </c>
      <c r="B36" s="226" t="s">
        <v>357</v>
      </c>
      <c r="C36" s="226"/>
      <c r="D36" s="137" t="s">
        <v>358</v>
      </c>
      <c r="E36" s="135" t="s">
        <v>148</v>
      </c>
      <c r="F36" s="136">
        <v>0</v>
      </c>
      <c r="G36" s="136">
        <v>0</v>
      </c>
      <c r="H36" s="136">
        <v>0</v>
      </c>
      <c r="I36" s="136">
        <v>20.9</v>
      </c>
      <c r="J36" s="70">
        <v>0</v>
      </c>
    </row>
    <row r="37" spans="1:10" ht="22.5" customHeight="1" x14ac:dyDescent="0.3">
      <c r="A37" s="139">
        <v>43813</v>
      </c>
      <c r="B37" s="226" t="s">
        <v>356</v>
      </c>
      <c r="C37" s="226"/>
      <c r="D37" s="137" t="s">
        <v>358</v>
      </c>
      <c r="E37" s="135" t="s">
        <v>152</v>
      </c>
      <c r="F37" s="136">
        <v>0</v>
      </c>
      <c r="G37" s="136">
        <v>0</v>
      </c>
      <c r="H37" s="136">
        <v>0</v>
      </c>
      <c r="I37" s="136">
        <v>20.9</v>
      </c>
      <c r="J37" s="70">
        <v>0</v>
      </c>
    </row>
    <row r="38" spans="1:10" ht="22.5" customHeight="1" x14ac:dyDescent="0.3">
      <c r="A38" s="139">
        <v>43813</v>
      </c>
      <c r="B38" s="226" t="s">
        <v>355</v>
      </c>
      <c r="C38" s="226"/>
      <c r="D38" s="137" t="s">
        <v>358</v>
      </c>
      <c r="E38" s="135" t="s">
        <v>163</v>
      </c>
      <c r="F38" s="136">
        <v>0</v>
      </c>
      <c r="G38" s="136">
        <v>0</v>
      </c>
      <c r="H38" s="136">
        <v>0</v>
      </c>
      <c r="I38" s="136">
        <v>20.9</v>
      </c>
      <c r="J38" s="70">
        <v>0</v>
      </c>
    </row>
    <row r="39" spans="1:10" ht="22.5" customHeight="1" x14ac:dyDescent="0.3">
      <c r="A39" s="130">
        <v>43815</v>
      </c>
      <c r="B39" s="229" t="s">
        <v>359</v>
      </c>
      <c r="C39" s="229"/>
      <c r="D39" s="138" t="s">
        <v>360</v>
      </c>
      <c r="E39" s="135" t="s">
        <v>148</v>
      </c>
      <c r="F39" s="137">
        <v>0</v>
      </c>
      <c r="G39" s="137">
        <v>0</v>
      </c>
      <c r="H39" s="137">
        <v>0</v>
      </c>
      <c r="I39" s="137">
        <v>20.9</v>
      </c>
      <c r="J39" s="82">
        <v>0</v>
      </c>
    </row>
    <row r="40" spans="1:10" ht="22.5" customHeight="1" x14ac:dyDescent="0.3">
      <c r="A40" s="130">
        <v>43815</v>
      </c>
      <c r="B40" s="229" t="s">
        <v>361</v>
      </c>
      <c r="C40" s="229"/>
      <c r="D40" s="138" t="s">
        <v>360</v>
      </c>
      <c r="E40" s="135" t="s">
        <v>152</v>
      </c>
      <c r="F40" s="137">
        <v>0</v>
      </c>
      <c r="G40" s="137">
        <v>0</v>
      </c>
      <c r="H40" s="137">
        <v>0</v>
      </c>
      <c r="I40" s="137">
        <v>20.9</v>
      </c>
      <c r="J40" s="82">
        <v>0</v>
      </c>
    </row>
    <row r="41" spans="1:10" ht="22.5" customHeight="1" x14ac:dyDescent="0.3">
      <c r="A41" s="130">
        <v>43815</v>
      </c>
      <c r="B41" s="229" t="s">
        <v>330</v>
      </c>
      <c r="C41" s="229"/>
      <c r="D41" s="138" t="s">
        <v>360</v>
      </c>
      <c r="E41" s="135" t="s">
        <v>163</v>
      </c>
      <c r="F41" s="137">
        <v>0</v>
      </c>
      <c r="G41" s="137">
        <v>0</v>
      </c>
      <c r="H41" s="137">
        <v>0</v>
      </c>
      <c r="I41" s="137">
        <v>20.9</v>
      </c>
      <c r="J41" s="82">
        <v>0</v>
      </c>
    </row>
    <row r="42" spans="1:10" ht="22.5" customHeight="1" x14ac:dyDescent="0.3">
      <c r="A42" s="130">
        <v>43816</v>
      </c>
      <c r="B42" s="229" t="s">
        <v>362</v>
      </c>
      <c r="C42" s="229"/>
      <c r="D42" s="138" t="s">
        <v>363</v>
      </c>
      <c r="E42" s="135" t="s">
        <v>148</v>
      </c>
      <c r="F42" s="137">
        <v>0</v>
      </c>
      <c r="G42" s="137">
        <v>0</v>
      </c>
      <c r="H42" s="137">
        <v>0</v>
      </c>
      <c r="I42" s="137">
        <v>20.9</v>
      </c>
      <c r="J42" s="82">
        <v>0</v>
      </c>
    </row>
    <row r="43" spans="1:10" ht="22.5" customHeight="1" x14ac:dyDescent="0.3">
      <c r="A43" s="130">
        <v>43816</v>
      </c>
      <c r="B43" s="229" t="s">
        <v>327</v>
      </c>
      <c r="C43" s="229"/>
      <c r="D43" s="138" t="s">
        <v>363</v>
      </c>
      <c r="E43" s="135" t="s">
        <v>152</v>
      </c>
      <c r="F43" s="137">
        <v>0</v>
      </c>
      <c r="G43" s="137">
        <v>0</v>
      </c>
      <c r="H43" s="137">
        <v>0</v>
      </c>
      <c r="I43" s="137">
        <v>20.9</v>
      </c>
      <c r="J43" s="82">
        <v>0</v>
      </c>
    </row>
    <row r="44" spans="1:10" ht="22.5" customHeight="1" x14ac:dyDescent="0.3">
      <c r="A44" s="130">
        <v>43816</v>
      </c>
      <c r="B44" s="229" t="s">
        <v>334</v>
      </c>
      <c r="C44" s="229"/>
      <c r="D44" s="138" t="s">
        <v>363</v>
      </c>
      <c r="E44" s="135" t="s">
        <v>163</v>
      </c>
      <c r="F44" s="137">
        <v>0</v>
      </c>
      <c r="G44" s="137">
        <v>0</v>
      </c>
      <c r="H44" s="137">
        <v>0</v>
      </c>
      <c r="I44" s="137">
        <v>20.9</v>
      </c>
      <c r="J44" s="82">
        <v>0</v>
      </c>
    </row>
    <row r="45" spans="1:10" ht="22.5" customHeight="1" x14ac:dyDescent="0.3">
      <c r="A45" s="139">
        <v>43817</v>
      </c>
      <c r="B45" s="228" t="s">
        <v>356</v>
      </c>
      <c r="C45" s="231"/>
      <c r="D45" s="138" t="s">
        <v>364</v>
      </c>
      <c r="E45" s="135" t="s">
        <v>148</v>
      </c>
      <c r="F45" s="136">
        <v>0</v>
      </c>
      <c r="G45" s="136">
        <v>0</v>
      </c>
      <c r="H45" s="136">
        <v>0</v>
      </c>
      <c r="I45" s="136">
        <v>20.9</v>
      </c>
      <c r="J45" s="70">
        <v>0</v>
      </c>
    </row>
    <row r="46" spans="1:10" ht="22.5" customHeight="1" x14ac:dyDescent="0.3">
      <c r="A46" s="139">
        <v>43817</v>
      </c>
      <c r="B46" s="228" t="s">
        <v>365</v>
      </c>
      <c r="C46" s="231"/>
      <c r="D46" s="138" t="s">
        <v>364</v>
      </c>
      <c r="E46" s="135" t="s">
        <v>152</v>
      </c>
      <c r="F46" s="136">
        <v>0</v>
      </c>
      <c r="G46" s="136">
        <v>0</v>
      </c>
      <c r="H46" s="136">
        <v>0</v>
      </c>
      <c r="I46" s="136">
        <v>20.9</v>
      </c>
      <c r="J46" s="70">
        <v>0</v>
      </c>
    </row>
    <row r="47" spans="1:10" ht="22.5" customHeight="1" x14ac:dyDescent="0.3">
      <c r="A47" s="139">
        <v>43817</v>
      </c>
      <c r="B47" s="228" t="s">
        <v>355</v>
      </c>
      <c r="C47" s="228"/>
      <c r="D47" s="138" t="s">
        <v>364</v>
      </c>
      <c r="E47" s="135" t="s">
        <v>163</v>
      </c>
      <c r="F47" s="136">
        <v>0</v>
      </c>
      <c r="G47" s="136">
        <v>0</v>
      </c>
      <c r="H47" s="136">
        <v>0</v>
      </c>
      <c r="I47" s="136">
        <v>20.9</v>
      </c>
      <c r="J47" s="70">
        <v>0</v>
      </c>
    </row>
    <row r="48" spans="1:10" ht="22.5" customHeight="1" x14ac:dyDescent="0.3">
      <c r="A48" s="139">
        <v>43818</v>
      </c>
      <c r="B48" s="228" t="s">
        <v>366</v>
      </c>
      <c r="C48" s="228"/>
      <c r="D48" s="138" t="s">
        <v>367</v>
      </c>
      <c r="E48" s="135" t="s">
        <v>148</v>
      </c>
      <c r="F48" s="136">
        <v>0</v>
      </c>
      <c r="G48" s="136">
        <v>0</v>
      </c>
      <c r="H48" s="136">
        <v>0</v>
      </c>
      <c r="I48" s="136">
        <v>20.9</v>
      </c>
      <c r="J48" s="70">
        <v>0</v>
      </c>
    </row>
    <row r="49" spans="1:10" ht="22.5" customHeight="1" x14ac:dyDescent="0.3">
      <c r="A49" s="139">
        <v>43818</v>
      </c>
      <c r="B49" s="228" t="s">
        <v>368</v>
      </c>
      <c r="C49" s="228"/>
      <c r="D49" s="138" t="s">
        <v>367</v>
      </c>
      <c r="E49" s="135" t="s">
        <v>152</v>
      </c>
      <c r="F49" s="136">
        <v>0</v>
      </c>
      <c r="G49" s="136">
        <v>0</v>
      </c>
      <c r="H49" s="136">
        <v>0</v>
      </c>
      <c r="I49" s="136">
        <v>20.9</v>
      </c>
      <c r="J49" s="70">
        <v>0</v>
      </c>
    </row>
    <row r="50" spans="1:10" ht="22.5" customHeight="1" x14ac:dyDescent="0.3">
      <c r="A50" s="139">
        <v>43818</v>
      </c>
      <c r="B50" s="228" t="s">
        <v>355</v>
      </c>
      <c r="C50" s="228"/>
      <c r="D50" s="138" t="s">
        <v>367</v>
      </c>
      <c r="E50" s="135" t="s">
        <v>163</v>
      </c>
      <c r="F50" s="136">
        <v>0</v>
      </c>
      <c r="G50" s="136">
        <v>0</v>
      </c>
      <c r="H50" s="136">
        <v>0</v>
      </c>
      <c r="I50" s="136">
        <v>20.9</v>
      </c>
      <c r="J50" s="70">
        <v>0</v>
      </c>
    </row>
    <row r="51" spans="1:10" ht="23.25" customHeight="1" x14ac:dyDescent="0.3">
      <c r="A51" s="87" t="s">
        <v>10</v>
      </c>
      <c r="B51" s="92"/>
      <c r="C51" s="225"/>
      <c r="D51" s="225"/>
      <c r="E51" s="134"/>
      <c r="F51" s="94"/>
    </row>
    <row r="52" spans="1:10" ht="15" customHeight="1" x14ac:dyDescent="0.3">
      <c r="A52" s="222" t="s">
        <v>187</v>
      </c>
      <c r="B52" s="222"/>
      <c r="C52" s="222"/>
      <c r="D52" s="222"/>
      <c r="E52" s="134"/>
      <c r="F52" s="94"/>
    </row>
    <row r="53" spans="1:10" x14ac:dyDescent="0.3">
      <c r="A53" s="222" t="s">
        <v>188</v>
      </c>
      <c r="B53" s="222"/>
      <c r="C53" s="222"/>
      <c r="D53" s="222"/>
      <c r="E53" s="134"/>
      <c r="F53" s="94"/>
    </row>
    <row r="54" spans="1:10" x14ac:dyDescent="0.3">
      <c r="A54" s="222" t="s">
        <v>189</v>
      </c>
      <c r="B54" s="222"/>
      <c r="C54" s="222"/>
      <c r="D54" s="222"/>
      <c r="E54" s="134"/>
      <c r="F54" s="94"/>
    </row>
    <row r="55" spans="1:10" x14ac:dyDescent="0.3">
      <c r="A55" s="89" t="s">
        <v>190</v>
      </c>
      <c r="B55" s="89"/>
      <c r="C55" s="89"/>
      <c r="D55" s="89"/>
    </row>
    <row r="56" spans="1:10" x14ac:dyDescent="0.3">
      <c r="A56" s="222" t="s">
        <v>191</v>
      </c>
      <c r="B56" s="222"/>
      <c r="C56" s="222"/>
      <c r="D56" s="222"/>
      <c r="E56" s="222"/>
      <c r="F56" s="222"/>
    </row>
    <row r="57" spans="1:10" ht="15.6" x14ac:dyDescent="0.35">
      <c r="A57" t="s">
        <v>192</v>
      </c>
    </row>
    <row r="58" spans="1:10" ht="15.6" x14ac:dyDescent="0.35">
      <c r="A58" s="222" t="s">
        <v>193</v>
      </c>
      <c r="B58" s="222"/>
      <c r="C58" s="222"/>
      <c r="D58" s="222"/>
    </row>
    <row r="59" spans="1:10" x14ac:dyDescent="0.3">
      <c r="A59" s="222" t="s">
        <v>194</v>
      </c>
      <c r="B59" s="222"/>
      <c r="C59" s="222"/>
      <c r="D59" s="222"/>
      <c r="E59" s="222"/>
      <c r="F59" s="222"/>
    </row>
    <row r="60" spans="1:10" ht="15.6" x14ac:dyDescent="0.35">
      <c r="A60" s="222" t="s">
        <v>195</v>
      </c>
      <c r="B60" s="222"/>
      <c r="C60" s="222"/>
      <c r="D60" s="222"/>
      <c r="E60" s="222"/>
    </row>
    <row r="61" spans="1:10" x14ac:dyDescent="0.3">
      <c r="A61" s="222" t="s">
        <v>196</v>
      </c>
      <c r="B61" s="222"/>
      <c r="C61" s="222"/>
      <c r="D61" s="222"/>
      <c r="E61" s="222"/>
    </row>
    <row r="62" spans="1:10" ht="15" customHeight="1" x14ac:dyDescent="0.3">
      <c r="A62" s="89" t="s">
        <v>197</v>
      </c>
      <c r="B62" s="89"/>
      <c r="C62" s="89"/>
      <c r="D62" s="89"/>
    </row>
  </sheetData>
  <mergeCells count="58">
    <mergeCell ref="B41:C41"/>
    <mergeCell ref="B42:C42"/>
    <mergeCell ref="B43:C43"/>
    <mergeCell ref="B44:C44"/>
    <mergeCell ref="B45:C45"/>
    <mergeCell ref="B46:C46"/>
    <mergeCell ref="B47:C47"/>
    <mergeCell ref="B48:C48"/>
    <mergeCell ref="B49:C49"/>
    <mergeCell ref="B50:C50"/>
    <mergeCell ref="B36:C36"/>
    <mergeCell ref="B37:C37"/>
    <mergeCell ref="B38:C38"/>
    <mergeCell ref="B39:C39"/>
    <mergeCell ref="B40:C40"/>
    <mergeCell ref="B10:C10"/>
    <mergeCell ref="B5:C5"/>
    <mergeCell ref="B6:C6"/>
    <mergeCell ref="B7:C7"/>
    <mergeCell ref="B8:C8"/>
    <mergeCell ref="B9:C9"/>
    <mergeCell ref="A53:D53"/>
    <mergeCell ref="A54:D54"/>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A2:J2"/>
    <mergeCell ref="A3:J3"/>
    <mergeCell ref="A4:J4"/>
    <mergeCell ref="C51:D51"/>
    <mergeCell ref="A52:D52"/>
    <mergeCell ref="B17:C17"/>
    <mergeCell ref="B18:C18"/>
    <mergeCell ref="B19:C19"/>
    <mergeCell ref="B20:C20"/>
    <mergeCell ref="B21:C21"/>
    <mergeCell ref="B11:C11"/>
    <mergeCell ref="B12:C12"/>
    <mergeCell ref="B13:C13"/>
    <mergeCell ref="B14:C14"/>
    <mergeCell ref="B15:C15"/>
    <mergeCell ref="B16:C16"/>
    <mergeCell ref="A56:F56"/>
    <mergeCell ref="A58:D58"/>
    <mergeCell ref="A59:F59"/>
    <mergeCell ref="A60:E60"/>
    <mergeCell ref="A61:E61"/>
  </mergeCells>
  <pageMargins left="0.7" right="0.7" top="0.75" bottom="0.75" header="0.3" footer="0.3"/>
  <pageSetup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9"/>
  <sheetViews>
    <sheetView workbookViewId="0">
      <selection activeCell="O1" sqref="O1"/>
    </sheetView>
  </sheetViews>
  <sheetFormatPr defaultRowHeight="14.4" x14ac:dyDescent="0.3"/>
  <cols>
    <col min="1" max="1" width="10.6640625" style="157" customWidth="1"/>
    <col min="3" max="3" width="12.33203125" customWidth="1"/>
    <col min="4" max="4" width="10.88671875" customWidth="1"/>
    <col min="5" max="5" width="11" customWidth="1"/>
    <col min="6" max="10" width="8.109375" customWidth="1"/>
  </cols>
  <sheetData>
    <row r="1" spans="1:10" ht="15.6" x14ac:dyDescent="0.3">
      <c r="A1" s="213" t="s">
        <v>439</v>
      </c>
      <c r="B1" s="213"/>
      <c r="C1" s="213"/>
      <c r="D1" s="213"/>
      <c r="E1" s="213"/>
      <c r="F1" s="213"/>
      <c r="G1" s="213"/>
      <c r="H1" s="213"/>
      <c r="I1" s="213"/>
      <c r="J1" s="213"/>
    </row>
    <row r="2" spans="1:10" ht="15.6" x14ac:dyDescent="0.3">
      <c r="A2" s="213" t="s">
        <v>134</v>
      </c>
      <c r="B2" s="213"/>
      <c r="C2" s="213"/>
      <c r="D2" s="213"/>
      <c r="E2" s="213"/>
      <c r="F2" s="213"/>
      <c r="G2" s="213"/>
      <c r="H2" s="213"/>
      <c r="I2" s="213"/>
      <c r="J2" s="213"/>
    </row>
    <row r="3" spans="1:10" ht="15.6" x14ac:dyDescent="0.3">
      <c r="A3" s="223" t="s">
        <v>135</v>
      </c>
      <c r="B3" s="223"/>
      <c r="C3" s="223"/>
      <c r="D3" s="223"/>
      <c r="E3" s="223"/>
      <c r="F3" s="223"/>
      <c r="G3" s="223"/>
      <c r="H3" s="223"/>
      <c r="I3" s="223"/>
      <c r="J3" s="223"/>
    </row>
    <row r="4" spans="1:10" ht="46.5" customHeight="1" x14ac:dyDescent="0.3">
      <c r="A4" s="131" t="s">
        <v>125</v>
      </c>
      <c r="B4" s="231" t="s">
        <v>273</v>
      </c>
      <c r="C4" s="231"/>
      <c r="D4" s="185" t="s">
        <v>126</v>
      </c>
      <c r="E4" s="187" t="s">
        <v>138</v>
      </c>
      <c r="F4" s="188" t="s">
        <v>274</v>
      </c>
      <c r="G4" s="188" t="s">
        <v>275</v>
      </c>
      <c r="H4" s="187" t="s">
        <v>141</v>
      </c>
      <c r="I4" s="187" t="s">
        <v>276</v>
      </c>
      <c r="J4" s="188" t="s">
        <v>277</v>
      </c>
    </row>
    <row r="5" spans="1:10" ht="21" customHeight="1" x14ac:dyDescent="0.3">
      <c r="A5" s="130">
        <v>43864</v>
      </c>
      <c r="B5" s="229" t="s">
        <v>282</v>
      </c>
      <c r="C5" s="229"/>
      <c r="D5" s="187" t="s">
        <v>440</v>
      </c>
      <c r="E5" s="185" t="s">
        <v>148</v>
      </c>
      <c r="F5" s="187">
        <v>0</v>
      </c>
      <c r="G5" s="187">
        <v>0</v>
      </c>
      <c r="H5" s="187">
        <v>0</v>
      </c>
      <c r="I5" s="187">
        <v>20.9</v>
      </c>
      <c r="J5" s="82">
        <v>0</v>
      </c>
    </row>
    <row r="6" spans="1:10" ht="21" customHeight="1" x14ac:dyDescent="0.3">
      <c r="A6" s="130">
        <v>43864</v>
      </c>
      <c r="B6" s="229" t="s">
        <v>441</v>
      </c>
      <c r="C6" s="229"/>
      <c r="D6" s="187" t="s">
        <v>440</v>
      </c>
      <c r="E6" s="185" t="s">
        <v>152</v>
      </c>
      <c r="F6" s="187">
        <v>0</v>
      </c>
      <c r="G6" s="187">
        <v>0</v>
      </c>
      <c r="H6" s="187">
        <v>0</v>
      </c>
      <c r="I6" s="187">
        <v>20.9</v>
      </c>
      <c r="J6" s="82">
        <v>0</v>
      </c>
    </row>
    <row r="7" spans="1:10" ht="21" customHeight="1" x14ac:dyDescent="0.3">
      <c r="A7" s="130">
        <v>43864</v>
      </c>
      <c r="B7" s="229" t="s">
        <v>280</v>
      </c>
      <c r="C7" s="229"/>
      <c r="D7" s="187" t="s">
        <v>440</v>
      </c>
      <c r="E7" s="185" t="s">
        <v>426</v>
      </c>
      <c r="F7" s="187">
        <v>0</v>
      </c>
      <c r="G7" s="187">
        <v>0</v>
      </c>
      <c r="H7" s="187">
        <v>0</v>
      </c>
      <c r="I7" s="187">
        <v>20.9</v>
      </c>
      <c r="J7" s="82">
        <v>0</v>
      </c>
    </row>
    <row r="8" spans="1:10" ht="21" customHeight="1" x14ac:dyDescent="0.3">
      <c r="A8" s="130">
        <v>43865</v>
      </c>
      <c r="B8" s="229" t="s">
        <v>282</v>
      </c>
      <c r="C8" s="229"/>
      <c r="D8" s="187" t="s">
        <v>442</v>
      </c>
      <c r="E8" s="185" t="s">
        <v>148</v>
      </c>
      <c r="F8" s="187">
        <v>0</v>
      </c>
      <c r="G8" s="187">
        <v>0</v>
      </c>
      <c r="H8" s="187">
        <v>0</v>
      </c>
      <c r="I8" s="187">
        <v>20.9</v>
      </c>
      <c r="J8" s="82">
        <v>0</v>
      </c>
    </row>
    <row r="9" spans="1:10" ht="21" customHeight="1" x14ac:dyDescent="0.3">
      <c r="A9" s="130">
        <v>43865</v>
      </c>
      <c r="B9" s="229" t="s">
        <v>443</v>
      </c>
      <c r="C9" s="229"/>
      <c r="D9" s="187" t="s">
        <v>442</v>
      </c>
      <c r="E9" s="185" t="s">
        <v>152</v>
      </c>
      <c r="F9" s="187">
        <v>0</v>
      </c>
      <c r="G9" s="187">
        <v>0</v>
      </c>
      <c r="H9" s="187">
        <v>0</v>
      </c>
      <c r="I9" s="187">
        <v>20.9</v>
      </c>
      <c r="J9" s="82">
        <v>0</v>
      </c>
    </row>
    <row r="10" spans="1:10" ht="21" customHeight="1" x14ac:dyDescent="0.3">
      <c r="A10" s="130">
        <v>43865</v>
      </c>
      <c r="B10" s="229" t="s">
        <v>280</v>
      </c>
      <c r="C10" s="229"/>
      <c r="D10" s="187" t="s">
        <v>442</v>
      </c>
      <c r="E10" s="185" t="s">
        <v>426</v>
      </c>
      <c r="F10" s="187">
        <v>0</v>
      </c>
      <c r="G10" s="187">
        <v>0</v>
      </c>
      <c r="H10" s="187">
        <v>0</v>
      </c>
      <c r="I10" s="187">
        <v>20.9</v>
      </c>
      <c r="J10" s="82">
        <v>0</v>
      </c>
    </row>
    <row r="11" spans="1:10" ht="21" customHeight="1" x14ac:dyDescent="0.3">
      <c r="A11" s="130">
        <v>43866</v>
      </c>
      <c r="B11" s="229" t="s">
        <v>282</v>
      </c>
      <c r="C11" s="229"/>
      <c r="D11" s="187" t="s">
        <v>444</v>
      </c>
      <c r="E11" s="185" t="s">
        <v>148</v>
      </c>
      <c r="F11" s="187">
        <v>0</v>
      </c>
      <c r="G11" s="187">
        <v>0</v>
      </c>
      <c r="H11" s="187">
        <v>0</v>
      </c>
      <c r="I11" s="187">
        <v>20.9</v>
      </c>
      <c r="J11" s="82">
        <v>0</v>
      </c>
    </row>
    <row r="12" spans="1:10" ht="21" customHeight="1" x14ac:dyDescent="0.3">
      <c r="A12" s="130">
        <v>43866</v>
      </c>
      <c r="B12" s="229" t="s">
        <v>443</v>
      </c>
      <c r="C12" s="229"/>
      <c r="D12" s="187" t="s">
        <v>444</v>
      </c>
      <c r="E12" s="185" t="s">
        <v>152</v>
      </c>
      <c r="F12" s="187">
        <v>0</v>
      </c>
      <c r="G12" s="187">
        <v>0</v>
      </c>
      <c r="H12" s="187">
        <v>0</v>
      </c>
      <c r="I12" s="187">
        <v>20.9</v>
      </c>
      <c r="J12" s="82">
        <v>0</v>
      </c>
    </row>
    <row r="13" spans="1:10" ht="21" customHeight="1" x14ac:dyDescent="0.3">
      <c r="A13" s="130">
        <v>43866</v>
      </c>
      <c r="B13" s="229" t="s">
        <v>280</v>
      </c>
      <c r="C13" s="229"/>
      <c r="D13" s="187" t="s">
        <v>444</v>
      </c>
      <c r="E13" s="185" t="s">
        <v>426</v>
      </c>
      <c r="F13" s="187">
        <v>0</v>
      </c>
      <c r="G13" s="187">
        <v>0</v>
      </c>
      <c r="H13" s="187">
        <v>0</v>
      </c>
      <c r="I13" s="187">
        <v>20.9</v>
      </c>
      <c r="J13" s="82">
        <v>0</v>
      </c>
    </row>
    <row r="14" spans="1:10" ht="20.25" customHeight="1" x14ac:dyDescent="0.3">
      <c r="A14" s="130">
        <v>43867</v>
      </c>
      <c r="B14" s="229" t="s">
        <v>282</v>
      </c>
      <c r="C14" s="229"/>
      <c r="D14" s="187" t="s">
        <v>445</v>
      </c>
      <c r="E14" s="185" t="s">
        <v>148</v>
      </c>
      <c r="F14" s="187">
        <v>0</v>
      </c>
      <c r="G14" s="187">
        <v>0</v>
      </c>
      <c r="H14" s="187">
        <v>0</v>
      </c>
      <c r="I14" s="187">
        <v>20.9</v>
      </c>
      <c r="J14" s="82">
        <v>0</v>
      </c>
    </row>
    <row r="15" spans="1:10" ht="21" customHeight="1" x14ac:dyDescent="0.3">
      <c r="A15" s="130">
        <v>43867</v>
      </c>
      <c r="B15" s="229" t="s">
        <v>443</v>
      </c>
      <c r="C15" s="229"/>
      <c r="D15" s="187" t="s">
        <v>445</v>
      </c>
      <c r="E15" s="185" t="s">
        <v>152</v>
      </c>
      <c r="F15" s="187">
        <v>0</v>
      </c>
      <c r="G15" s="187">
        <v>0</v>
      </c>
      <c r="H15" s="187">
        <v>0</v>
      </c>
      <c r="I15" s="187">
        <v>20.9</v>
      </c>
      <c r="J15" s="82">
        <v>0</v>
      </c>
    </row>
    <row r="16" spans="1:10" ht="21" customHeight="1" x14ac:dyDescent="0.3">
      <c r="A16" s="130">
        <v>43867</v>
      </c>
      <c r="B16" s="229" t="s">
        <v>280</v>
      </c>
      <c r="C16" s="229"/>
      <c r="D16" s="187" t="s">
        <v>445</v>
      </c>
      <c r="E16" s="185" t="s">
        <v>426</v>
      </c>
      <c r="F16" s="187">
        <v>0</v>
      </c>
      <c r="G16" s="187">
        <v>0</v>
      </c>
      <c r="H16" s="187">
        <v>0</v>
      </c>
      <c r="I16" s="187">
        <v>20.9</v>
      </c>
      <c r="J16" s="82">
        <v>0</v>
      </c>
    </row>
    <row r="17" spans="1:15" ht="21" customHeight="1" x14ac:dyDescent="0.3">
      <c r="A17" s="130">
        <v>43868</v>
      </c>
      <c r="B17" s="231" t="s">
        <v>282</v>
      </c>
      <c r="C17" s="231"/>
      <c r="D17" s="187" t="s">
        <v>446</v>
      </c>
      <c r="E17" s="185" t="s">
        <v>148</v>
      </c>
      <c r="F17" s="187">
        <v>0</v>
      </c>
      <c r="G17" s="187">
        <v>0</v>
      </c>
      <c r="H17" s="187">
        <v>0</v>
      </c>
      <c r="I17" s="187">
        <v>20.9</v>
      </c>
      <c r="J17" s="82">
        <v>0</v>
      </c>
    </row>
    <row r="18" spans="1:15" ht="21" customHeight="1" x14ac:dyDescent="0.3">
      <c r="A18" s="130">
        <v>43868</v>
      </c>
      <c r="B18" s="231" t="s">
        <v>278</v>
      </c>
      <c r="C18" s="231"/>
      <c r="D18" s="187" t="s">
        <v>446</v>
      </c>
      <c r="E18" s="185" t="s">
        <v>152</v>
      </c>
      <c r="F18" s="187">
        <v>0</v>
      </c>
      <c r="G18" s="187">
        <v>0</v>
      </c>
      <c r="H18" s="187">
        <v>0</v>
      </c>
      <c r="I18" s="187">
        <v>20.9</v>
      </c>
      <c r="J18" s="82">
        <v>0</v>
      </c>
    </row>
    <row r="19" spans="1:15" ht="21" customHeight="1" x14ac:dyDescent="0.3">
      <c r="A19" s="130">
        <v>43868</v>
      </c>
      <c r="B19" s="231" t="s">
        <v>280</v>
      </c>
      <c r="C19" s="231"/>
      <c r="D19" s="187" t="s">
        <v>446</v>
      </c>
      <c r="E19" s="185" t="s">
        <v>426</v>
      </c>
      <c r="F19" s="187">
        <v>0</v>
      </c>
      <c r="G19" s="187">
        <v>0</v>
      </c>
      <c r="H19" s="187">
        <v>0</v>
      </c>
      <c r="I19" s="187">
        <v>20.9</v>
      </c>
      <c r="J19" s="82">
        <v>0</v>
      </c>
    </row>
    <row r="20" spans="1:15" ht="21" customHeight="1" x14ac:dyDescent="0.3">
      <c r="A20" s="130">
        <v>43869</v>
      </c>
      <c r="B20" s="231" t="s">
        <v>251</v>
      </c>
      <c r="C20" s="231"/>
      <c r="D20" s="187" t="s">
        <v>447</v>
      </c>
      <c r="E20" s="185" t="s">
        <v>148</v>
      </c>
      <c r="F20" s="187">
        <v>0</v>
      </c>
      <c r="G20" s="187">
        <v>0</v>
      </c>
      <c r="H20" s="187">
        <v>0</v>
      </c>
      <c r="I20" s="187">
        <v>20.9</v>
      </c>
      <c r="J20" s="82">
        <v>0</v>
      </c>
    </row>
    <row r="21" spans="1:15" ht="21" customHeight="1" x14ac:dyDescent="0.3">
      <c r="A21" s="130">
        <v>43869</v>
      </c>
      <c r="B21" s="231" t="s">
        <v>172</v>
      </c>
      <c r="C21" s="231"/>
      <c r="D21" s="187" t="s">
        <v>447</v>
      </c>
      <c r="E21" s="185" t="s">
        <v>152</v>
      </c>
      <c r="F21" s="187">
        <v>0</v>
      </c>
      <c r="G21" s="187">
        <v>0</v>
      </c>
      <c r="H21" s="187">
        <v>0</v>
      </c>
      <c r="I21" s="187">
        <v>20.9</v>
      </c>
      <c r="J21" s="82">
        <v>0</v>
      </c>
    </row>
    <row r="22" spans="1:15" ht="21" customHeight="1" x14ac:dyDescent="0.3">
      <c r="A22" s="130">
        <v>43869</v>
      </c>
      <c r="B22" s="231" t="s">
        <v>254</v>
      </c>
      <c r="C22" s="231"/>
      <c r="D22" s="187" t="s">
        <v>447</v>
      </c>
      <c r="E22" s="185" t="s">
        <v>426</v>
      </c>
      <c r="F22" s="187">
        <v>0</v>
      </c>
      <c r="G22" s="187">
        <v>0</v>
      </c>
      <c r="H22" s="187">
        <v>0</v>
      </c>
      <c r="I22" s="187">
        <v>20.9</v>
      </c>
      <c r="J22" s="82">
        <v>0</v>
      </c>
    </row>
    <row r="23" spans="1:15" ht="21" customHeight="1" x14ac:dyDescent="0.3">
      <c r="A23" s="130">
        <v>43871</v>
      </c>
      <c r="B23" s="231" t="s">
        <v>448</v>
      </c>
      <c r="C23" s="231"/>
      <c r="D23" s="187" t="s">
        <v>449</v>
      </c>
      <c r="E23" s="185" t="s">
        <v>148</v>
      </c>
      <c r="F23" s="187">
        <v>0</v>
      </c>
      <c r="G23" s="187">
        <v>0</v>
      </c>
      <c r="H23" s="187">
        <v>0</v>
      </c>
      <c r="I23" s="187">
        <v>20.9</v>
      </c>
      <c r="J23" s="82">
        <v>0</v>
      </c>
    </row>
    <row r="24" spans="1:15" ht="21.75" customHeight="1" x14ac:dyDescent="0.3">
      <c r="A24" s="130">
        <v>43871</v>
      </c>
      <c r="B24" s="231" t="s">
        <v>450</v>
      </c>
      <c r="C24" s="231"/>
      <c r="D24" s="187" t="s">
        <v>449</v>
      </c>
      <c r="E24" s="185" t="s">
        <v>152</v>
      </c>
      <c r="F24" s="187">
        <v>0</v>
      </c>
      <c r="G24" s="187">
        <v>0</v>
      </c>
      <c r="H24" s="187">
        <v>0</v>
      </c>
      <c r="I24" s="187">
        <v>20.9</v>
      </c>
      <c r="J24" s="82">
        <v>0</v>
      </c>
    </row>
    <row r="25" spans="1:15" ht="21" customHeight="1" x14ac:dyDescent="0.3">
      <c r="A25" s="130">
        <v>43871</v>
      </c>
      <c r="B25" s="231" t="s">
        <v>254</v>
      </c>
      <c r="C25" s="231"/>
      <c r="D25" s="187" t="s">
        <v>449</v>
      </c>
      <c r="E25" s="185" t="s">
        <v>426</v>
      </c>
      <c r="F25" s="187">
        <v>0</v>
      </c>
      <c r="G25" s="187">
        <v>0</v>
      </c>
      <c r="H25" s="187">
        <v>0</v>
      </c>
      <c r="I25" s="187">
        <v>20.9</v>
      </c>
      <c r="J25" s="82">
        <v>0</v>
      </c>
    </row>
    <row r="26" spans="1:15" ht="21" customHeight="1" x14ac:dyDescent="0.3">
      <c r="A26" s="130">
        <v>43872</v>
      </c>
      <c r="B26" s="231" t="s">
        <v>448</v>
      </c>
      <c r="C26" s="231"/>
      <c r="D26" s="187" t="s">
        <v>451</v>
      </c>
      <c r="E26" s="185" t="s">
        <v>148</v>
      </c>
      <c r="F26" s="187">
        <v>0</v>
      </c>
      <c r="G26" s="187">
        <v>0</v>
      </c>
      <c r="H26" s="187">
        <v>0</v>
      </c>
      <c r="I26" s="187">
        <v>20.9</v>
      </c>
      <c r="J26" s="82">
        <v>0</v>
      </c>
    </row>
    <row r="27" spans="1:15" ht="21" customHeight="1" x14ac:dyDescent="0.3">
      <c r="A27" s="130">
        <v>43872</v>
      </c>
      <c r="B27" s="231" t="s">
        <v>450</v>
      </c>
      <c r="C27" s="231"/>
      <c r="D27" s="187" t="s">
        <v>451</v>
      </c>
      <c r="E27" s="185" t="s">
        <v>152</v>
      </c>
      <c r="F27" s="187">
        <v>0</v>
      </c>
      <c r="G27" s="187">
        <v>0</v>
      </c>
      <c r="H27" s="187">
        <v>0</v>
      </c>
      <c r="I27" s="187">
        <v>20.9</v>
      </c>
      <c r="J27" s="82">
        <v>0</v>
      </c>
    </row>
    <row r="28" spans="1:15" ht="21" customHeight="1" x14ac:dyDescent="0.3">
      <c r="A28" s="130">
        <v>43872</v>
      </c>
      <c r="B28" s="231" t="s">
        <v>254</v>
      </c>
      <c r="C28" s="231"/>
      <c r="D28" s="187" t="s">
        <v>451</v>
      </c>
      <c r="E28" s="185" t="s">
        <v>426</v>
      </c>
      <c r="F28" s="187">
        <v>0</v>
      </c>
      <c r="G28" s="187">
        <v>0</v>
      </c>
      <c r="H28" s="187">
        <v>0</v>
      </c>
      <c r="I28" s="187">
        <v>20.9</v>
      </c>
      <c r="J28" s="82">
        <v>0</v>
      </c>
    </row>
    <row r="29" spans="1:15" ht="21" customHeight="1" x14ac:dyDescent="0.3">
      <c r="A29" s="130">
        <v>43873</v>
      </c>
      <c r="B29" s="231" t="s">
        <v>448</v>
      </c>
      <c r="C29" s="231"/>
      <c r="D29" s="187" t="s">
        <v>349</v>
      </c>
      <c r="E29" s="185" t="s">
        <v>148</v>
      </c>
      <c r="F29" s="187">
        <v>0</v>
      </c>
      <c r="G29" s="187">
        <v>0</v>
      </c>
      <c r="H29" s="187">
        <v>0</v>
      </c>
      <c r="I29" s="187">
        <v>20.9</v>
      </c>
      <c r="J29" s="82">
        <v>0</v>
      </c>
    </row>
    <row r="30" spans="1:15" ht="21" customHeight="1" x14ac:dyDescent="0.3">
      <c r="A30" s="130">
        <v>43873</v>
      </c>
      <c r="B30" s="231" t="s">
        <v>450</v>
      </c>
      <c r="C30" s="231"/>
      <c r="D30" s="187" t="s">
        <v>349</v>
      </c>
      <c r="E30" s="185" t="s">
        <v>152</v>
      </c>
      <c r="F30" s="187">
        <v>0</v>
      </c>
      <c r="G30" s="187">
        <v>0</v>
      </c>
      <c r="H30" s="187">
        <v>0</v>
      </c>
      <c r="I30" s="187">
        <v>20.9</v>
      </c>
      <c r="J30" s="82">
        <v>0</v>
      </c>
    </row>
    <row r="31" spans="1:15" ht="21" customHeight="1" x14ac:dyDescent="0.3">
      <c r="A31" s="130">
        <v>43873</v>
      </c>
      <c r="B31" s="231" t="s">
        <v>254</v>
      </c>
      <c r="C31" s="231"/>
      <c r="D31" s="187" t="s">
        <v>349</v>
      </c>
      <c r="E31" s="185" t="s">
        <v>426</v>
      </c>
      <c r="F31" s="187">
        <v>0</v>
      </c>
      <c r="G31" s="187">
        <v>0</v>
      </c>
      <c r="H31" s="187">
        <v>0</v>
      </c>
      <c r="I31" s="187">
        <v>20.9</v>
      </c>
      <c r="J31" s="82">
        <v>0</v>
      </c>
    </row>
    <row r="32" spans="1:15" ht="21" customHeight="1" x14ac:dyDescent="0.3">
      <c r="A32" s="130">
        <v>43874</v>
      </c>
      <c r="B32" s="231" t="s">
        <v>452</v>
      </c>
      <c r="C32" s="231"/>
      <c r="D32" s="187"/>
      <c r="E32" s="185" t="s">
        <v>148</v>
      </c>
      <c r="F32" s="187"/>
      <c r="G32" s="187"/>
      <c r="H32" s="187"/>
      <c r="I32" s="187"/>
      <c r="J32" s="82"/>
      <c r="O32" s="156"/>
    </row>
    <row r="33" spans="1:14" ht="21" customHeight="1" x14ac:dyDescent="0.3">
      <c r="A33" s="130">
        <v>43874</v>
      </c>
      <c r="B33" s="231" t="s">
        <v>452</v>
      </c>
      <c r="C33" s="231"/>
      <c r="D33" s="187"/>
      <c r="E33" s="185" t="s">
        <v>152</v>
      </c>
      <c r="F33" s="187"/>
      <c r="G33" s="187"/>
      <c r="H33" s="187"/>
      <c r="I33" s="187"/>
      <c r="J33" s="82"/>
    </row>
    <row r="34" spans="1:14" ht="21" customHeight="1" x14ac:dyDescent="0.3">
      <c r="A34" s="130">
        <v>43874</v>
      </c>
      <c r="B34" s="231" t="s">
        <v>452</v>
      </c>
      <c r="C34" s="231"/>
      <c r="D34" s="187"/>
      <c r="E34" s="185" t="s">
        <v>426</v>
      </c>
      <c r="F34" s="187"/>
      <c r="G34" s="187"/>
      <c r="H34" s="187"/>
      <c r="I34" s="187"/>
      <c r="J34" s="82"/>
    </row>
    <row r="35" spans="1:14" ht="21" customHeight="1" x14ac:dyDescent="0.3">
      <c r="A35" s="130">
        <v>43875</v>
      </c>
      <c r="B35" s="231" t="s">
        <v>453</v>
      </c>
      <c r="C35" s="231"/>
      <c r="D35" s="187"/>
      <c r="E35" s="185" t="s">
        <v>148</v>
      </c>
      <c r="F35" s="187"/>
      <c r="G35" s="187"/>
      <c r="H35" s="187"/>
      <c r="I35" s="187"/>
      <c r="J35" s="82"/>
      <c r="N35" s="156"/>
    </row>
    <row r="36" spans="1:14" ht="21" customHeight="1" x14ac:dyDescent="0.3">
      <c r="A36" s="130">
        <v>43875</v>
      </c>
      <c r="B36" s="231" t="s">
        <v>453</v>
      </c>
      <c r="C36" s="231"/>
      <c r="D36" s="187"/>
      <c r="E36" s="185" t="s">
        <v>152</v>
      </c>
      <c r="F36" s="187"/>
      <c r="G36" s="187"/>
      <c r="H36" s="187"/>
      <c r="I36" s="187"/>
      <c r="J36" s="82"/>
    </row>
    <row r="37" spans="1:14" ht="21" customHeight="1" x14ac:dyDescent="0.3">
      <c r="A37" s="130">
        <v>43875</v>
      </c>
      <c r="B37" s="231" t="s">
        <v>453</v>
      </c>
      <c r="C37" s="231"/>
      <c r="D37" s="187"/>
      <c r="E37" s="185" t="s">
        <v>426</v>
      </c>
      <c r="F37" s="187"/>
      <c r="G37" s="187"/>
      <c r="H37" s="187"/>
      <c r="I37" s="187"/>
      <c r="J37" s="82"/>
    </row>
    <row r="38" spans="1:14" ht="21" customHeight="1" x14ac:dyDescent="0.3">
      <c r="A38" s="130">
        <v>43878</v>
      </c>
      <c r="B38" s="231" t="s">
        <v>454</v>
      </c>
      <c r="C38" s="231"/>
      <c r="D38" s="187"/>
      <c r="E38" s="185" t="s">
        <v>148</v>
      </c>
      <c r="F38" s="187"/>
      <c r="G38" s="187"/>
      <c r="H38" s="187"/>
      <c r="I38" s="187"/>
      <c r="J38" s="82"/>
    </row>
    <row r="39" spans="1:14" ht="21" customHeight="1" x14ac:dyDescent="0.3">
      <c r="A39" s="130">
        <v>43878</v>
      </c>
      <c r="B39" s="231" t="s">
        <v>302</v>
      </c>
      <c r="C39" s="231"/>
      <c r="D39" s="187" t="s">
        <v>455</v>
      </c>
      <c r="E39" s="185" t="s">
        <v>152</v>
      </c>
      <c r="F39" s="187">
        <v>0</v>
      </c>
      <c r="G39" s="187">
        <v>0</v>
      </c>
      <c r="H39" s="187">
        <v>0</v>
      </c>
      <c r="I39" s="187">
        <v>20.9</v>
      </c>
      <c r="J39" s="82">
        <v>0</v>
      </c>
    </row>
    <row r="40" spans="1:14" ht="21" customHeight="1" x14ac:dyDescent="0.3">
      <c r="A40" s="130">
        <v>43878</v>
      </c>
      <c r="B40" s="231" t="s">
        <v>229</v>
      </c>
      <c r="C40" s="231"/>
      <c r="D40" s="187" t="s">
        <v>455</v>
      </c>
      <c r="E40" s="185" t="s">
        <v>426</v>
      </c>
      <c r="F40" s="187">
        <v>0</v>
      </c>
      <c r="G40" s="187">
        <v>0</v>
      </c>
      <c r="H40" s="187">
        <v>0</v>
      </c>
      <c r="I40" s="187">
        <v>20.9</v>
      </c>
      <c r="J40" s="82">
        <v>0</v>
      </c>
    </row>
    <row r="41" spans="1:14" ht="21" customHeight="1" x14ac:dyDescent="0.3">
      <c r="A41" s="130">
        <v>43879</v>
      </c>
      <c r="B41" s="231" t="s">
        <v>448</v>
      </c>
      <c r="C41" s="231"/>
      <c r="D41" s="187" t="s">
        <v>456</v>
      </c>
      <c r="E41" s="185" t="s">
        <v>148</v>
      </c>
      <c r="F41" s="187">
        <v>0</v>
      </c>
      <c r="G41" s="187">
        <v>0</v>
      </c>
      <c r="H41" s="187">
        <v>0</v>
      </c>
      <c r="I41" s="187">
        <v>20.9</v>
      </c>
      <c r="J41" s="82">
        <v>0</v>
      </c>
    </row>
    <row r="42" spans="1:14" ht="21" customHeight="1" x14ac:dyDescent="0.3">
      <c r="A42" s="130">
        <v>43879</v>
      </c>
      <c r="B42" s="231" t="s">
        <v>302</v>
      </c>
      <c r="C42" s="231"/>
      <c r="D42" s="187" t="s">
        <v>456</v>
      </c>
      <c r="E42" s="185" t="s">
        <v>152</v>
      </c>
      <c r="F42" s="187">
        <v>0</v>
      </c>
      <c r="G42" s="187">
        <v>0</v>
      </c>
      <c r="H42" s="187">
        <v>0</v>
      </c>
      <c r="I42" s="187">
        <v>20.9</v>
      </c>
      <c r="J42" s="82">
        <v>0</v>
      </c>
    </row>
    <row r="43" spans="1:14" ht="21" customHeight="1" x14ac:dyDescent="0.3">
      <c r="A43" s="130">
        <v>43879</v>
      </c>
      <c r="B43" s="231" t="s">
        <v>254</v>
      </c>
      <c r="C43" s="231"/>
      <c r="D43" s="187" t="s">
        <v>456</v>
      </c>
      <c r="E43" s="185" t="s">
        <v>426</v>
      </c>
      <c r="F43" s="187">
        <v>0</v>
      </c>
      <c r="G43" s="187">
        <v>0</v>
      </c>
      <c r="H43" s="187">
        <v>0</v>
      </c>
      <c r="I43" s="187">
        <v>20.9</v>
      </c>
      <c r="J43" s="82">
        <v>0</v>
      </c>
    </row>
    <row r="44" spans="1:14" ht="21" customHeight="1" x14ac:dyDescent="0.3">
      <c r="A44" s="130">
        <v>43880</v>
      </c>
      <c r="B44" s="231" t="s">
        <v>233</v>
      </c>
      <c r="C44" s="231"/>
      <c r="D44" s="187" t="s">
        <v>222</v>
      </c>
      <c r="E44" s="185" t="s">
        <v>148</v>
      </c>
      <c r="F44" s="187">
        <v>0</v>
      </c>
      <c r="G44" s="187">
        <v>0</v>
      </c>
      <c r="H44" s="187">
        <v>0</v>
      </c>
      <c r="I44" s="187">
        <v>20.9</v>
      </c>
      <c r="J44" s="82">
        <v>0</v>
      </c>
      <c r="N44" s="156"/>
    </row>
    <row r="45" spans="1:14" ht="21" customHeight="1" x14ac:dyDescent="0.3">
      <c r="A45" s="130">
        <v>43880</v>
      </c>
      <c r="B45" s="231" t="s">
        <v>457</v>
      </c>
      <c r="C45" s="231"/>
      <c r="D45" s="187" t="s">
        <v>222</v>
      </c>
      <c r="E45" s="185" t="s">
        <v>152</v>
      </c>
      <c r="F45" s="187">
        <v>0</v>
      </c>
      <c r="G45" s="187">
        <v>0</v>
      </c>
      <c r="H45" s="187">
        <v>0</v>
      </c>
      <c r="I45" s="187">
        <v>20.9</v>
      </c>
      <c r="J45" s="82">
        <v>0</v>
      </c>
      <c r="N45" s="156"/>
    </row>
    <row r="46" spans="1:14" ht="21" customHeight="1" x14ac:dyDescent="0.3">
      <c r="A46" s="130">
        <v>43880</v>
      </c>
      <c r="B46" s="231" t="s">
        <v>159</v>
      </c>
      <c r="C46" s="231"/>
      <c r="D46" s="187" t="s">
        <v>222</v>
      </c>
      <c r="E46" s="185" t="s">
        <v>426</v>
      </c>
      <c r="F46" s="187">
        <v>0</v>
      </c>
      <c r="G46" s="187">
        <v>0</v>
      </c>
      <c r="H46" s="187">
        <v>0</v>
      </c>
      <c r="I46" s="187">
        <v>20.9</v>
      </c>
      <c r="J46" s="82">
        <v>0</v>
      </c>
    </row>
    <row r="47" spans="1:14" ht="21" customHeight="1" x14ac:dyDescent="0.3">
      <c r="A47" s="130">
        <v>43881</v>
      </c>
      <c r="B47" s="231" t="s">
        <v>454</v>
      </c>
      <c r="C47" s="231"/>
      <c r="D47" s="187"/>
      <c r="E47" s="185" t="s">
        <v>148</v>
      </c>
      <c r="F47" s="187"/>
      <c r="G47" s="187"/>
      <c r="H47" s="187"/>
      <c r="I47" s="187"/>
      <c r="J47" s="82"/>
    </row>
    <row r="48" spans="1:14" ht="21" customHeight="1" x14ac:dyDescent="0.3">
      <c r="A48" s="130">
        <v>43881</v>
      </c>
      <c r="B48" s="231" t="s">
        <v>458</v>
      </c>
      <c r="C48" s="231"/>
      <c r="D48" s="187" t="s">
        <v>459</v>
      </c>
      <c r="E48" s="185" t="s">
        <v>152</v>
      </c>
      <c r="F48" s="187">
        <v>0</v>
      </c>
      <c r="G48" s="187">
        <v>0</v>
      </c>
      <c r="H48" s="187">
        <v>0</v>
      </c>
      <c r="I48" s="187">
        <v>20.9</v>
      </c>
      <c r="J48" s="82">
        <v>0</v>
      </c>
    </row>
    <row r="49" spans="1:10" ht="21" customHeight="1" x14ac:dyDescent="0.3">
      <c r="A49" s="130">
        <v>43881</v>
      </c>
      <c r="B49" s="231" t="s">
        <v>281</v>
      </c>
      <c r="C49" s="231"/>
      <c r="D49" s="187" t="s">
        <v>459</v>
      </c>
      <c r="E49" s="185" t="s">
        <v>426</v>
      </c>
      <c r="F49" s="187">
        <v>0</v>
      </c>
      <c r="G49" s="187">
        <v>0</v>
      </c>
      <c r="H49" s="187">
        <v>0</v>
      </c>
      <c r="I49" s="187">
        <v>20.9</v>
      </c>
      <c r="J49" s="82">
        <v>0</v>
      </c>
    </row>
    <row r="50" spans="1:10" ht="21" customHeight="1" x14ac:dyDescent="0.3">
      <c r="A50" s="130">
        <v>43882</v>
      </c>
      <c r="B50" s="231" t="s">
        <v>454</v>
      </c>
      <c r="C50" s="231"/>
      <c r="D50" s="187"/>
      <c r="E50" s="185" t="s">
        <v>148</v>
      </c>
      <c r="F50" s="187"/>
      <c r="G50" s="187"/>
      <c r="H50" s="187"/>
      <c r="I50" s="187"/>
      <c r="J50" s="82"/>
    </row>
    <row r="51" spans="1:10" ht="21" customHeight="1" x14ac:dyDescent="0.3">
      <c r="A51" s="130">
        <v>43882</v>
      </c>
      <c r="B51" s="231" t="s">
        <v>457</v>
      </c>
      <c r="C51" s="231"/>
      <c r="D51" s="187" t="s">
        <v>460</v>
      </c>
      <c r="E51" s="185" t="s">
        <v>152</v>
      </c>
      <c r="F51" s="187">
        <v>0</v>
      </c>
      <c r="G51" s="187">
        <v>0</v>
      </c>
      <c r="H51" s="187">
        <v>0</v>
      </c>
      <c r="I51" s="187">
        <v>20.9</v>
      </c>
      <c r="J51" s="82">
        <v>0</v>
      </c>
    </row>
    <row r="52" spans="1:10" ht="21" customHeight="1" x14ac:dyDescent="0.3">
      <c r="A52" s="130">
        <v>43882</v>
      </c>
      <c r="B52" s="231" t="s">
        <v>172</v>
      </c>
      <c r="C52" s="231"/>
      <c r="D52" s="187" t="s">
        <v>460</v>
      </c>
      <c r="E52" s="185" t="s">
        <v>426</v>
      </c>
      <c r="F52" s="187">
        <v>0</v>
      </c>
      <c r="G52" s="187">
        <v>0</v>
      </c>
      <c r="H52" s="187">
        <v>0</v>
      </c>
      <c r="I52" s="187">
        <v>20.9</v>
      </c>
      <c r="J52" s="82">
        <v>0</v>
      </c>
    </row>
    <row r="53" spans="1:10" ht="21" customHeight="1" x14ac:dyDescent="0.3">
      <c r="A53" s="130">
        <v>43883</v>
      </c>
      <c r="B53" s="231" t="s">
        <v>299</v>
      </c>
      <c r="C53" s="231"/>
      <c r="D53" s="187" t="s">
        <v>160</v>
      </c>
      <c r="E53" s="185" t="s">
        <v>148</v>
      </c>
      <c r="F53" s="187">
        <v>0</v>
      </c>
      <c r="G53" s="187">
        <v>0</v>
      </c>
      <c r="H53" s="187">
        <v>0</v>
      </c>
      <c r="I53" s="187">
        <v>20.9</v>
      </c>
      <c r="J53" s="82">
        <v>0</v>
      </c>
    </row>
    <row r="54" spans="1:10" ht="21" customHeight="1" x14ac:dyDescent="0.3">
      <c r="A54" s="130">
        <v>43883</v>
      </c>
      <c r="B54" s="231" t="s">
        <v>319</v>
      </c>
      <c r="C54" s="231"/>
      <c r="D54" s="187" t="s">
        <v>160</v>
      </c>
      <c r="E54" s="185" t="s">
        <v>152</v>
      </c>
      <c r="F54" s="187">
        <v>0</v>
      </c>
      <c r="G54" s="187">
        <v>0</v>
      </c>
      <c r="H54" s="187">
        <v>0</v>
      </c>
      <c r="I54" s="187">
        <v>20.9</v>
      </c>
      <c r="J54" s="82">
        <v>0</v>
      </c>
    </row>
    <row r="55" spans="1:10" ht="21" customHeight="1" x14ac:dyDescent="0.3">
      <c r="A55" s="130">
        <v>43883</v>
      </c>
      <c r="B55" s="231" t="s">
        <v>159</v>
      </c>
      <c r="C55" s="231"/>
      <c r="D55" s="187" t="s">
        <v>160</v>
      </c>
      <c r="E55" s="185" t="s">
        <v>426</v>
      </c>
      <c r="F55" s="187">
        <v>0</v>
      </c>
      <c r="G55" s="187">
        <v>0</v>
      </c>
      <c r="H55" s="187">
        <v>0</v>
      </c>
      <c r="I55" s="187">
        <v>20.9</v>
      </c>
      <c r="J55" s="82">
        <v>0</v>
      </c>
    </row>
    <row r="56" spans="1:10" ht="21" customHeight="1" x14ac:dyDescent="0.3">
      <c r="A56" s="130">
        <v>43885</v>
      </c>
      <c r="B56" s="231" t="s">
        <v>448</v>
      </c>
      <c r="C56" s="231"/>
      <c r="D56" s="187" t="s">
        <v>328</v>
      </c>
      <c r="E56" s="185" t="s">
        <v>148</v>
      </c>
      <c r="F56" s="187">
        <v>0</v>
      </c>
      <c r="G56" s="187">
        <v>0</v>
      </c>
      <c r="H56" s="187">
        <v>0</v>
      </c>
      <c r="I56" s="187">
        <v>20.9</v>
      </c>
      <c r="J56" s="82">
        <v>0</v>
      </c>
    </row>
    <row r="57" spans="1:10" ht="21" customHeight="1" x14ac:dyDescent="0.3">
      <c r="A57" s="130">
        <v>43885</v>
      </c>
      <c r="B57" s="231" t="s">
        <v>302</v>
      </c>
      <c r="C57" s="231"/>
      <c r="D57" s="187" t="s">
        <v>328</v>
      </c>
      <c r="E57" s="185" t="s">
        <v>152</v>
      </c>
      <c r="F57" s="187">
        <v>0</v>
      </c>
      <c r="G57" s="187">
        <v>0</v>
      </c>
      <c r="H57" s="187">
        <v>0</v>
      </c>
      <c r="I57" s="187">
        <v>20.9</v>
      </c>
      <c r="J57" s="82">
        <v>0</v>
      </c>
    </row>
    <row r="58" spans="1:10" ht="21" customHeight="1" x14ac:dyDescent="0.3">
      <c r="A58" s="130">
        <v>43885</v>
      </c>
      <c r="B58" s="231" t="s">
        <v>254</v>
      </c>
      <c r="C58" s="231"/>
      <c r="D58" s="187" t="s">
        <v>328</v>
      </c>
      <c r="E58" s="185" t="s">
        <v>426</v>
      </c>
      <c r="F58" s="187">
        <v>0</v>
      </c>
      <c r="G58" s="187">
        <v>0</v>
      </c>
      <c r="H58" s="187">
        <v>0</v>
      </c>
      <c r="I58" s="187">
        <v>20.9</v>
      </c>
      <c r="J58" s="82">
        <v>0</v>
      </c>
    </row>
    <row r="59" spans="1:10" ht="21" customHeight="1" x14ac:dyDescent="0.3">
      <c r="A59" s="130">
        <v>43886</v>
      </c>
      <c r="B59" s="231" t="s">
        <v>461</v>
      </c>
      <c r="C59" s="231"/>
      <c r="D59" s="187"/>
      <c r="E59" s="185" t="s">
        <v>148</v>
      </c>
      <c r="F59" s="187"/>
      <c r="G59" s="187"/>
      <c r="H59" s="187"/>
      <c r="I59" s="187"/>
      <c r="J59" s="82"/>
    </row>
    <row r="60" spans="1:10" ht="21" customHeight="1" x14ac:dyDescent="0.3">
      <c r="A60" s="130">
        <v>43887</v>
      </c>
      <c r="B60" s="231" t="s">
        <v>461</v>
      </c>
      <c r="C60" s="231"/>
      <c r="D60" s="187"/>
      <c r="E60" s="185" t="s">
        <v>152</v>
      </c>
      <c r="F60" s="187"/>
      <c r="G60" s="187"/>
      <c r="H60" s="187"/>
      <c r="I60" s="187"/>
      <c r="J60" s="82"/>
    </row>
    <row r="61" spans="1:10" ht="21" customHeight="1" x14ac:dyDescent="0.3">
      <c r="A61" s="130">
        <v>43887</v>
      </c>
      <c r="B61" s="231" t="s">
        <v>461</v>
      </c>
      <c r="C61" s="231"/>
      <c r="D61" s="187"/>
      <c r="E61" s="185" t="s">
        <v>426</v>
      </c>
      <c r="F61" s="187"/>
      <c r="G61" s="187"/>
      <c r="H61" s="187"/>
      <c r="I61" s="187"/>
      <c r="J61" s="82"/>
    </row>
    <row r="62" spans="1:10" ht="21" customHeight="1" x14ac:dyDescent="0.3">
      <c r="A62" s="130">
        <v>43888</v>
      </c>
      <c r="B62" s="231" t="s">
        <v>462</v>
      </c>
      <c r="C62" s="231"/>
      <c r="D62" s="187" t="s">
        <v>463</v>
      </c>
      <c r="E62" s="185" t="s">
        <v>148</v>
      </c>
      <c r="F62" s="187">
        <v>0</v>
      </c>
      <c r="G62" s="187">
        <v>0</v>
      </c>
      <c r="H62" s="187">
        <v>0</v>
      </c>
      <c r="I62" s="187">
        <v>20.9</v>
      </c>
      <c r="J62" s="82">
        <v>0</v>
      </c>
    </row>
    <row r="63" spans="1:10" ht="21" customHeight="1" x14ac:dyDescent="0.3">
      <c r="A63" s="130">
        <v>43888</v>
      </c>
      <c r="B63" s="231" t="s">
        <v>458</v>
      </c>
      <c r="C63" s="231"/>
      <c r="D63" s="187" t="s">
        <v>463</v>
      </c>
      <c r="E63" s="185" t="s">
        <v>152</v>
      </c>
      <c r="F63" s="187">
        <v>0</v>
      </c>
      <c r="G63" s="187">
        <v>0</v>
      </c>
      <c r="H63" s="187">
        <v>0</v>
      </c>
      <c r="I63" s="187">
        <v>20.9</v>
      </c>
      <c r="J63" s="82">
        <v>0</v>
      </c>
    </row>
    <row r="64" spans="1:10" ht="21" customHeight="1" x14ac:dyDescent="0.3">
      <c r="A64" s="130">
        <v>43888</v>
      </c>
      <c r="B64" s="231" t="s">
        <v>280</v>
      </c>
      <c r="C64" s="231"/>
      <c r="D64" s="187" t="s">
        <v>463</v>
      </c>
      <c r="E64" s="185" t="s">
        <v>426</v>
      </c>
      <c r="F64" s="187">
        <v>0</v>
      </c>
      <c r="G64" s="187">
        <v>0</v>
      </c>
      <c r="H64" s="187">
        <v>0</v>
      </c>
      <c r="I64" s="187">
        <v>20.9</v>
      </c>
      <c r="J64" s="82">
        <v>0</v>
      </c>
    </row>
    <row r="65" spans="1:10" ht="21" customHeight="1" x14ac:dyDescent="0.3">
      <c r="A65" s="131">
        <v>43889</v>
      </c>
      <c r="B65" s="231" t="s">
        <v>462</v>
      </c>
      <c r="C65" s="231"/>
      <c r="D65" s="187" t="s">
        <v>470</v>
      </c>
      <c r="E65" s="185" t="s">
        <v>148</v>
      </c>
      <c r="F65" s="187">
        <v>0</v>
      </c>
      <c r="G65" s="187">
        <v>0</v>
      </c>
      <c r="H65" s="187">
        <v>0</v>
      </c>
      <c r="I65" s="187">
        <v>20.9</v>
      </c>
      <c r="J65" s="83">
        <v>0</v>
      </c>
    </row>
    <row r="66" spans="1:10" ht="21" customHeight="1" x14ac:dyDescent="0.3">
      <c r="A66" s="131">
        <v>43889</v>
      </c>
      <c r="B66" s="231" t="s">
        <v>458</v>
      </c>
      <c r="C66" s="231"/>
      <c r="D66" s="187" t="s">
        <v>470</v>
      </c>
      <c r="E66" s="185" t="s">
        <v>152</v>
      </c>
      <c r="F66" s="187">
        <v>0</v>
      </c>
      <c r="G66" s="187">
        <v>0</v>
      </c>
      <c r="H66" s="187">
        <v>0</v>
      </c>
      <c r="I66" s="187">
        <v>20.9</v>
      </c>
      <c r="J66" s="83">
        <v>0</v>
      </c>
    </row>
    <row r="67" spans="1:10" ht="21" customHeight="1" x14ac:dyDescent="0.3">
      <c r="A67" s="131">
        <v>43889</v>
      </c>
      <c r="B67" s="231" t="s">
        <v>280</v>
      </c>
      <c r="C67" s="231"/>
      <c r="D67" s="187" t="s">
        <v>470</v>
      </c>
      <c r="E67" s="185" t="s">
        <v>426</v>
      </c>
      <c r="F67" s="187">
        <v>0</v>
      </c>
      <c r="G67" s="187">
        <v>0</v>
      </c>
      <c r="H67" s="187">
        <v>0</v>
      </c>
      <c r="I67" s="187">
        <v>20.9</v>
      </c>
      <c r="J67" s="83">
        <v>0</v>
      </c>
    </row>
    <row r="68" spans="1:10" x14ac:dyDescent="0.3">
      <c r="A68" s="87" t="s">
        <v>10</v>
      </c>
      <c r="B68" s="92"/>
      <c r="C68" s="225"/>
      <c r="D68" s="225"/>
      <c r="E68" s="186"/>
      <c r="F68" s="94"/>
    </row>
    <row r="69" spans="1:10" x14ac:dyDescent="0.3">
      <c r="A69" s="222" t="s">
        <v>187</v>
      </c>
      <c r="B69" s="222"/>
      <c r="C69" s="222"/>
      <c r="D69" s="222"/>
      <c r="E69" s="186"/>
      <c r="F69" s="94"/>
    </row>
    <row r="70" spans="1:10" x14ac:dyDescent="0.3">
      <c r="A70" s="222" t="s">
        <v>188</v>
      </c>
      <c r="B70" s="222"/>
      <c r="C70" s="222"/>
      <c r="D70" s="222"/>
      <c r="E70" s="186"/>
      <c r="F70" s="94"/>
    </row>
    <row r="71" spans="1:10" x14ac:dyDescent="0.3">
      <c r="A71" s="222" t="s">
        <v>189</v>
      </c>
      <c r="B71" s="222"/>
      <c r="C71" s="222"/>
      <c r="D71" s="222"/>
      <c r="E71" s="186"/>
      <c r="F71" s="94"/>
    </row>
    <row r="72" spans="1:10" x14ac:dyDescent="0.3">
      <c r="A72" s="89" t="s">
        <v>190</v>
      </c>
      <c r="B72" s="89"/>
      <c r="C72" s="89"/>
      <c r="D72" s="89"/>
    </row>
    <row r="73" spans="1:10" x14ac:dyDescent="0.3">
      <c r="A73" s="222" t="s">
        <v>191</v>
      </c>
      <c r="B73" s="222"/>
      <c r="C73" s="222"/>
      <c r="D73" s="222"/>
      <c r="E73" s="222"/>
      <c r="F73" s="222"/>
    </row>
    <row r="74" spans="1:10" ht="15.6" x14ac:dyDescent="0.35">
      <c r="A74" t="s">
        <v>192</v>
      </c>
    </row>
    <row r="75" spans="1:10" ht="15.6" x14ac:dyDescent="0.35">
      <c r="A75" s="222" t="s">
        <v>193</v>
      </c>
      <c r="B75" s="222"/>
      <c r="C75" s="222"/>
      <c r="D75" s="222"/>
    </row>
    <row r="76" spans="1:10" x14ac:dyDescent="0.3">
      <c r="A76" s="222" t="s">
        <v>194</v>
      </c>
      <c r="B76" s="222"/>
      <c r="C76" s="222"/>
      <c r="D76" s="222"/>
      <c r="E76" s="222"/>
      <c r="F76" s="222"/>
    </row>
    <row r="77" spans="1:10" ht="15.6" x14ac:dyDescent="0.35">
      <c r="A77" s="222" t="s">
        <v>195</v>
      </c>
      <c r="B77" s="222"/>
      <c r="C77" s="222"/>
      <c r="D77" s="222"/>
      <c r="E77" s="222"/>
    </row>
    <row r="78" spans="1:10" x14ac:dyDescent="0.3">
      <c r="A78" s="222" t="s">
        <v>196</v>
      </c>
      <c r="B78" s="222"/>
      <c r="C78" s="222"/>
      <c r="D78" s="222"/>
      <c r="E78" s="222"/>
    </row>
    <row r="79" spans="1:10" x14ac:dyDescent="0.3">
      <c r="A79" s="89" t="s">
        <v>197</v>
      </c>
      <c r="B79" s="89"/>
      <c r="C79" s="89"/>
      <c r="D79" s="89"/>
    </row>
  </sheetData>
  <mergeCells count="76">
    <mergeCell ref="B6:C6"/>
    <mergeCell ref="A1:J1"/>
    <mergeCell ref="A2:J2"/>
    <mergeCell ref="A3:J3"/>
    <mergeCell ref="B4:C4"/>
    <mergeCell ref="B5:C5"/>
    <mergeCell ref="B18:C18"/>
    <mergeCell ref="B7:C7"/>
    <mergeCell ref="B8:C8"/>
    <mergeCell ref="B9:C9"/>
    <mergeCell ref="B10:C10"/>
    <mergeCell ref="B11:C11"/>
    <mergeCell ref="B12:C12"/>
    <mergeCell ref="B13:C13"/>
    <mergeCell ref="B14:C14"/>
    <mergeCell ref="B15:C15"/>
    <mergeCell ref="B16:C16"/>
    <mergeCell ref="B17:C17"/>
    <mergeCell ref="B30:C30"/>
    <mergeCell ref="B19:C19"/>
    <mergeCell ref="B20:C20"/>
    <mergeCell ref="B21:C21"/>
    <mergeCell ref="B22:C22"/>
    <mergeCell ref="B23:C23"/>
    <mergeCell ref="B24:C24"/>
    <mergeCell ref="B25:C25"/>
    <mergeCell ref="B26:C26"/>
    <mergeCell ref="B27:C27"/>
    <mergeCell ref="B28:C28"/>
    <mergeCell ref="B29:C29"/>
    <mergeCell ref="B42:C42"/>
    <mergeCell ref="B31:C31"/>
    <mergeCell ref="B32:C32"/>
    <mergeCell ref="B33:C33"/>
    <mergeCell ref="B34:C34"/>
    <mergeCell ref="B35:C35"/>
    <mergeCell ref="B36:C36"/>
    <mergeCell ref="B37:C37"/>
    <mergeCell ref="B38:C38"/>
    <mergeCell ref="B39:C39"/>
    <mergeCell ref="B40:C40"/>
    <mergeCell ref="B41:C41"/>
    <mergeCell ref="B54:C54"/>
    <mergeCell ref="B43:C43"/>
    <mergeCell ref="B44:C44"/>
    <mergeCell ref="B45:C45"/>
    <mergeCell ref="B46:C46"/>
    <mergeCell ref="B47:C47"/>
    <mergeCell ref="B48:C48"/>
    <mergeCell ref="B49:C49"/>
    <mergeCell ref="B50:C50"/>
    <mergeCell ref="B51:C51"/>
    <mergeCell ref="B52:C52"/>
    <mergeCell ref="B53:C53"/>
    <mergeCell ref="B66:C66"/>
    <mergeCell ref="B55:C55"/>
    <mergeCell ref="B56:C56"/>
    <mergeCell ref="B57:C57"/>
    <mergeCell ref="B58:C58"/>
    <mergeCell ref="B59:C59"/>
    <mergeCell ref="B60:C60"/>
    <mergeCell ref="B61:C61"/>
    <mergeCell ref="B62:C62"/>
    <mergeCell ref="B63:C63"/>
    <mergeCell ref="B64:C64"/>
    <mergeCell ref="B65:C65"/>
    <mergeCell ref="A75:D75"/>
    <mergeCell ref="A76:F76"/>
    <mergeCell ref="A77:E77"/>
    <mergeCell ref="A78:E78"/>
    <mergeCell ref="B67:C67"/>
    <mergeCell ref="C68:D68"/>
    <mergeCell ref="A69:D69"/>
    <mergeCell ref="A70:D70"/>
    <mergeCell ref="A71:D71"/>
    <mergeCell ref="A73:F73"/>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088E8AACC41D346AE2E57C7392E6BB0" ma:contentTypeVersion="8" ma:contentTypeDescription="Create a new document." ma:contentTypeScope="" ma:versionID="10e5fd669c037ba846aa14b8dcb689ab">
  <xsd:schema xmlns:xsd="http://www.w3.org/2001/XMLSchema" xmlns:xs="http://www.w3.org/2001/XMLSchema" xmlns:p="http://schemas.microsoft.com/office/2006/metadata/properties" xmlns:ns2="9a456015-8976-4214-952d-8b2fad2bfd04" xmlns:ns3="F2299166-F439-473B-98BA-297EBDB08916" xmlns:ns4="f2299166-f439-473b-98ba-297ebdb08916" targetNamespace="http://schemas.microsoft.com/office/2006/metadata/properties" ma:root="true" ma:fieldsID="a6d5d7099b2b05a45581d7bcdca8097f" ns2:_="" ns3:_="" ns4:_="">
    <xsd:import namespace="9a456015-8976-4214-952d-8b2fad2bfd04"/>
    <xsd:import namespace="F2299166-F439-473B-98BA-297EBDB08916"/>
    <xsd:import namespace="f2299166-f439-473b-98ba-297ebdb08916"/>
    <xsd:element name="properties">
      <xsd:complexType>
        <xsd:sequence>
          <xsd:element name="documentManagement">
            <xsd:complexType>
              <xsd:all>
                <xsd:element ref="ns2:ACEPD" minOccurs="0"/>
                <xsd:element ref="ns3:Document_x0020_Title" minOccurs="0"/>
                <xsd:element ref="ns3:Document_x0020_Date"/>
                <xsd:element ref="ns4:Public" minOccurs="0"/>
                <xsd:element ref="ns4:Catego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a456015-8976-4214-952d-8b2fad2bfd04" elementFormDefault="qualified">
    <xsd:import namespace="http://schemas.microsoft.com/office/2006/documentManagement/types"/>
    <xsd:import namespace="http://schemas.microsoft.com/office/infopath/2007/PartnerControls"/>
    <xsd:element name="ACEPD" ma:index="2" nillable="true" ma:displayName="ACEPD" ma:default="1658" ma:internalName="ACEP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2299166-F439-473B-98BA-297EBDB08916" elementFormDefault="qualified">
    <xsd:import namespace="http://schemas.microsoft.com/office/2006/documentManagement/types"/>
    <xsd:import namespace="http://schemas.microsoft.com/office/infopath/2007/PartnerControls"/>
    <xsd:element name="Document_x0020_Title" ma:index="3" nillable="true" ma:displayName="Document Title" ma:default="" ma:internalName="Document_x0020_Title" ma:readOnly="false">
      <xsd:simpleType>
        <xsd:restriction base="dms:Text">
          <xsd:maxLength value="255"/>
        </xsd:restriction>
      </xsd:simpleType>
    </xsd:element>
    <xsd:element name="Document_x0020_Date" ma:index="4" ma:displayName="Document Date" ma:default="" ma:format="DateOnly" ma:internalName="Document_x0020_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2299166-f439-473b-98ba-297ebdb08916" elementFormDefault="qualified">
    <xsd:import namespace="http://schemas.microsoft.com/office/2006/documentManagement/types"/>
    <xsd:import namespace="http://schemas.microsoft.com/office/infopath/2007/PartnerControls"/>
    <xsd:element name="Public" ma:index="5" nillable="true" ma:displayName="Public" ma:default="0" ma:internalName="Public">
      <xsd:simpleType>
        <xsd:restriction base="dms:Boolean"/>
      </xsd:simpleType>
    </xsd:element>
    <xsd:element name="Category" ma:index="6" nillable="true" ma:displayName="Category" ma:internalName="Category">
      <xsd:complexType>
        <xsd:complexContent>
          <xsd:extension base="dms:MultiChoice">
            <xsd:sequence>
              <xsd:element name="Value" maxOccurs="unbounded" minOccurs="0" nillable="true">
                <xsd:simpleType>
                  <xsd:restriction base="dms:Choice">
                    <xsd:enumeration value="Groundwater Investigation"/>
                    <xsd:enumeration value="Soils/Sediments Investigation"/>
                    <xsd:enumeration value="Risk Assessment"/>
                    <xsd:enumeration value="Feasability Study"/>
                    <xsd:enumeration value="Pilot Studies"/>
                    <xsd:enumeration value="Remedial Plans Actions"/>
                    <xsd:enumeration value="Progress Reports and Presentations"/>
                    <xsd:enumeration value="Cabot Site"/>
                    <xsd:enumeration value="Information Requests and Other"/>
                    <xsd:enumeration value="Stormwater"/>
                    <xsd:enumeration value="Creek Sediments"/>
                    <xsd:enumeration value="Indoor Dust"/>
                    <xsd:enumeration value="Air or Soil Gas"/>
                  </xsd:restriction>
                </xsd:simple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1" ma:displayName="Site-Subject"/>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Document_x0020_Date xmlns="F2299166-F439-473B-98BA-297EBDB08916">2020-03-26T04:00:00+00:00</Document_x0020_Date>
    <ACEPD xmlns="9a456015-8976-4214-952d-8b2fad2bfd04">1658</ACEPD>
    <Document_x0020_Title xmlns="F2299166-F439-473B-98BA-297EBDB08916" xsi:nil="true"/>
    <Category xmlns="f2299166-f439-473b-98ba-297ebdb08916">
      <Value>Progress Reports and Presentations</Value>
      <Value>Cabot Site</Value>
    </Category>
    <Public xmlns="f2299166-f439-473b-98ba-297ebdb08916">true</Public>
  </documentManagement>
</p:properties>
</file>

<file path=customXml/itemProps1.xml><?xml version="1.0" encoding="utf-8"?>
<ds:datastoreItem xmlns:ds="http://schemas.openxmlformats.org/officeDocument/2006/customXml" ds:itemID="{E1BDFF03-466B-4CA4-AB0B-3163F2A07A33}"/>
</file>

<file path=customXml/itemProps2.xml><?xml version="1.0" encoding="utf-8"?>
<ds:datastoreItem xmlns:ds="http://schemas.openxmlformats.org/officeDocument/2006/customXml" ds:itemID="{38739A40-BF65-45EF-8984-A676D8D19806}"/>
</file>

<file path=customXml/itemProps3.xml><?xml version="1.0" encoding="utf-8"?>
<ds:datastoreItem xmlns:ds="http://schemas.openxmlformats.org/officeDocument/2006/customXml" ds:itemID="{7F3DAFAE-E387-4C7D-8600-0822E8EB833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4</vt:i4>
      </vt:variant>
    </vt:vector>
  </HeadingPairs>
  <TitlesOfParts>
    <vt:vector size="19" baseType="lpstr">
      <vt:lpstr>Analytical_Data</vt:lpstr>
      <vt:lpstr>Background-Comparison</vt:lpstr>
      <vt:lpstr>Map</vt:lpstr>
      <vt:lpstr>Sampling_Log</vt:lpstr>
      <vt:lpstr>PID-Sept-2019</vt:lpstr>
      <vt:lpstr>PID-Oct-2019</vt:lpstr>
      <vt:lpstr>PID-Nov-2019</vt:lpstr>
      <vt:lpstr>PID-Dec-2019</vt:lpstr>
      <vt:lpstr>PID-Feb-2020 (2)</vt:lpstr>
      <vt:lpstr>PID-Jan-2020</vt:lpstr>
      <vt:lpstr>PID-Feb-2020</vt:lpstr>
      <vt:lpstr>PID-Mar-2020</vt:lpstr>
      <vt:lpstr>AIr-Sample-Map</vt:lpstr>
      <vt:lpstr>Gradient_(2019)_Action_Levels</vt:lpstr>
      <vt:lpstr>Air_Monitoring_Approach</vt:lpstr>
      <vt:lpstr>Analytical_Data!Print_Area</vt:lpstr>
      <vt:lpstr>'Background-Comparison'!Print_Area</vt:lpstr>
      <vt:lpstr>Analytical_Data!Print_Titles</vt:lpstr>
      <vt:lpstr>'Background-Comparison'!Print_Titles</vt:lpstr>
    </vt:vector>
  </TitlesOfParts>
  <Company>Weston Solutions, Inc.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Taylor, Mark</dc:creator>
  <cp:lastModifiedBy>Taylor, Mark</cp:lastModifiedBy>
  <cp:lastPrinted>2020-04-09T20:37:59Z</cp:lastPrinted>
  <dcterms:created xsi:type="dcterms:W3CDTF">2019-07-24T18:24:01Z</dcterms:created>
  <dcterms:modified xsi:type="dcterms:W3CDTF">2020-04-09T20:38:22Z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0x010100C088E8AACC41D346AE2E57C7392E6BB0</vt:lpwstr>
  </property>
</Properties>
</file>